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0.12\部門別フォルダ\02財政課\財政関係\財政状況資料集関係\令和6年度財政状況資料集の作成及び提出について\01-1回目\03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33" i="12" l="1"/>
  <c r="AA33" i="12"/>
  <c r="V33" i="12"/>
  <c r="Q3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<sst xmlns="http://schemas.openxmlformats.org/spreadsheetml/2006/main" count="1096" uniqueCount="567">
  <si>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</si>
  <si>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</si>
  <si>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</si>
  <si>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</si>
  <si>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</si>
  <si>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</si>
  <si>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</si>
  <si>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</si>
  <si>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</si>
  <si>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</si>
  <si>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</si>
  <si>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</si>
  <si>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</si>
  <si>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</si>
  <si>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</si>
  <si>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</si>
  <si>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</si>
  <si>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</si>
  <si>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</si>
  <si>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</si>
  <si>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</si>
  <si>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</si>
  <si>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</si>
  <si>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</si>
  <si>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</si>
  <si>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</si>
  <si>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</si>
  <si>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</si>
  <si>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</si>
  <si>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</si>
  <si>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</si>
  <si>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</si>
  <si>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</si>
  <si>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</si>
  <si>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</si>
  <si>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</si>
  <si>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</si>
  <si>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</si>
  <si>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</si>
  <si>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</si>
  <si>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</si>
  <si>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</si>
  <si>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</si>
  <si>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</si>
  <si>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</si>
  <si>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</si>
  <si>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</si>
  <si>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</si>
  <si>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</si>
  <si>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</si>
  <si>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</si>
  <si>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</si>
  <si>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</si>
  <si>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</si>
  <si>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</si>
  <si>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</si>
  <si>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</si>
  <si>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</si>
  <si>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</si>
  <si>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</si>
  <si>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</si>
  <si>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</si>
  <si>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</si>
  <si>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</si>
  <si>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</si>
  <si>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</si>
  <si>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</si>
  <si>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</si>
  <si>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</si>
  <si>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</si>
  <si>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</si>
  <si>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</si>
  <si>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</si>
  <si>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</si>
  <si>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</si>
  <si>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</si>
  <si>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</si>
  <si>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</si>
  <si>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</si>
  <si>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</si>
  <si>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</si>
  <si>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</si>
  <si>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</si>
  <si>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</si>
  <si>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</si>
  <si>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</si>
  <si>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</si>
  <si>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</si>
  <si>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</si>
  <si>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</si>
  <si>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</si>
  <si>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</si>
  <si>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</si>
  <si>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</si>
  <si>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</si>
  <si>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</si>
  <si>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</si>
  <si>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</si>
  <si>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</si>
  <si>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</si>
  <si>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</si>
  <si>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</si>
  <si>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</si>
  <si>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</si>
  <si>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</si>
  <si>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</si>
  <si>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</si>
  <si>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</si>
  <si>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</si>
  <si>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</si>
  <si>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</si>
  <si>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</si>
  <si>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</si>
  <si>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</si>
  <si>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</si>
  <si>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</si>
  <si>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</si>
  <si>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</si>
  <si>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</si>
  <si>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</si>
  <si>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</si>
  <si>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</si>
  <si>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</si>
  <si>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</si>
  <si>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</si>
  <si>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</si>
  <si>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</si>
  <si>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</si>
  <si>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</si>
  <si>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</si>
  <si>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</si>
  <si>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</si>
  <si>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</si>
  <si>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</si>
  <si>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</si>
  <si>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</si>
  <si>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</si>
  <si>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</si>
  <si>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</si>
  <si>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</si>
  <si>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</si>
  <si>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</si>
  <si>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</si>
  <si>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</si>
  <si>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</si>
  <si>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</si>
  <si>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</si>
  <si>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</si>
  <si>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</si>
  <si>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</si>
  <si>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</si>
  <si>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</si>
  <si>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</si>
  <si>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</si>
  <si>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</si>
  <si>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</si>
  <si>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</si>
  <si>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</si>
  <si>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</si>
  <si>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</si>
  <si>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</si>
  <si>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</si>
  <si>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</si>
  <si>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</si>
  <si>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</si>
  <si>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</si>
  <si>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</si>
  <si>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</si>
  <si>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</si>
  <si>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</si>
  <si>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</si>
  <si>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</si>
  <si>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</si>
  <si>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</si>
  <si>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</si>
  <si>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</si>
  <si>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</si>
  <si>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</si>
  <si>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</si>
  <si>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</si>
  <si>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</si>
  <si>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</si>
  <si>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</si>
  <si>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</si>
  <si>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</si>
  <si>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</si>
  <si>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</si>
  <si>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</si>
  <si>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</si>
  <si>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</si>
  <si>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</si>
  <si>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</si>
  <si>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</si>
  <si>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</si>
  <si>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</si>
  <si>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</si>
  <si>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</si>
  <si>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</si>
  <si>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</si>
  <si>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</si>
  <si>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</si>
  <si>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</si>
  <si>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</si>
  <si>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</si>
  <si>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青森県東北町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</si>
  <si>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</si>
  <si>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</si>
  <si>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</si>
  <si>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</si>
  <si>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</si>
  <si>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</si>
  <si>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</si>
  <si>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</si>
  <si>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</si>
  <si>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</si>
  <si>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</si>
  <si>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</si>
  <si>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</si>
  <si>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</si>
  <si>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</si>
  <si>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</si>
  <si>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</si>
  <si>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</si>
  <si>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</si>
  <si>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</si>
  <si>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</si>
  <si>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</si>
  <si>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</si>
  <si>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</si>
  <si>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</si>
  <si>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</si>
  <si>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</si>
  <si>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</si>
  <si>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</si>
  <si>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</si>
  <si>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</si>
  <si>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</si>
  <si>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</si>
  <si>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</si>
  <si>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</si>
  <si>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</si>
  <si>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</si>
  <si>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</si>
  <si>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</si>
  <si>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</si>
  <si>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</si>
  <si>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</si>
  <si>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</si>
  <si>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</si>
  <si>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</si>
  <si>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</si>
  <si>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</si>
  <si>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</si>
  <si>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</si>
  <si>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</si>
  <si>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</si>
  <si>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</si>
  <si>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</si>
  <si>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</si>
  <si>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</si>
  <si>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</si>
  <si>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</si>
  <si>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</si>
  <si>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</si>
  <si>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</si>
  <si>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</si>
  <si>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</si>
  <si>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</si>
  <si>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</si>
  <si>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</si>
  <si>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</si>
  <si>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</si>
  <si>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</si>
  <si>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</si>
  <si>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</si>
  <si>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</si>
  <si>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</si>
  <si>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</si>
  <si>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</si>
  <si>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</si>
  <si>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</si>
  <si>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</si>
  <si>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</si>
  <si>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</si>
  <si>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</si>
  <si>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</si>
  <si>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</si>
  <si>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</si>
  <si>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</si>
  <si>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</si>
  <si>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</si>
  <si>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</si>
  <si>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</si>
  <si>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</si>
  <si>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</si>
  <si>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</si>
  <si>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</si>
  <si>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</si>
  <si>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</si>
  <si>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</si>
  <si>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</si>
  <si>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</si>
  <si>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</si>
  <si>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</si>
  <si>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</si>
  <si>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</si>
  <si>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</si>
  <si>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</si>
  <si>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</si>
  <si>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</si>
  <si>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</si>
  <si>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</si>
  <si>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</si>
  <si>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</si>
  <si>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</si>
  <si>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</si>
  <si>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</si>
  <si>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</si>
  <si>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</si>
  <si>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</si>
  <si>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</si>
  <si>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</si>
  <si>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</si>
  <si>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</si>
  <si>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</si>
  <si>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</si>
  <si>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</si>
  <si>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</si>
  <si>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</si>
  <si>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</si>
  <si>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</si>
  <si>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</si>
  <si>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</si>
  <si>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</si>
  <si>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</si>
  <si>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</si>
  <si>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</si>
  <si>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</si>
  <si>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</si>
  <si>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</si>
  <si>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</si>
  <si>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</si>
  <si>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</si>
  <si>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</si>
  <si>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</si>
  <si>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</si>
  <si>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</si>
  <si>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</si>
  <si>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</si>
  <si>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</si>
  <si>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</si>
  <si>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</si>
  <si>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</si>
  <si>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</si>
  <si>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</si>
  <si>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青森県東北町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</si>
  <si>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</si>
  <si>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</si>
  <si>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</si>
  <si>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</si>
  <si>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</si>
  <si>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</si>
  <si>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</si>
  <si>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</si>
  <si>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</si>
  <si>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</si>
  <si>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</si>
  <si>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</si>
  <si>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</si>
  <si>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</si>
  <si>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</si>
  <si>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</si>
  <si>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</si>
  <si>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</si>
  <si>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</si>
  <si>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</si>
  <si>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</si>
  <si>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</si>
  <si>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</si>
  <si>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</si>
  <si>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</si>
  <si>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</si>
  <si>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</si>
  <si>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</si>
  <si>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</si>
  <si>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</si>
  <si>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</si>
  <si>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</si>
  <si>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</si>
  <si>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東北町国民健康保険事業特別会計</t>
    <phoneticPr fontId="5"/>
  </si>
  <si>
    <t>東北町後期高齢者医療特別会計</t>
    <phoneticPr fontId="5"/>
  </si>
  <si>
    <t>東北町介護保険特別会計</t>
    <phoneticPr fontId="5"/>
  </si>
  <si>
    <t>東北町介護サービス事業特別会計</t>
    <phoneticPr fontId="5"/>
  </si>
  <si>
    <t>東北町上水道事業会計</t>
    <phoneticPr fontId="5"/>
  </si>
  <si>
    <t>法適用企業</t>
    <phoneticPr fontId="5"/>
  </si>
  <si>
    <t>東北町下水道事業会計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</si>
  <si>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</si>
  <si>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</si>
  <si>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</si>
  <si>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</si>
  <si>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</si>
  <si>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</si>
  <si>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</si>
  <si>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</si>
  <si>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</si>
  <si>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</si>
  <si>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</si>
  <si>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</si>
  <si>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</si>
  <si>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</si>
  <si>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</si>
  <si>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</si>
  <si>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</si>
  <si>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</si>
  <si>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</si>
  <si>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</si>
  <si>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</si>
  <si>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</si>
  <si>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</si>
  <si>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</si>
  <si>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</si>
  <si>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</si>
  <si>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</si>
  <si>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</si>
  <si>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</si>
  <si>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</si>
  <si>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</si>
  <si>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</si>
  <si>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</si>
  <si>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</si>
  <si>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</si>
  <si>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</si>
  <si>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</si>
  <si>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</si>
  <si>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</si>
  <si>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</si>
  <si>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</si>
  <si>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</si>
  <si>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</si>
  <si>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</si>
  <si>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</si>
  <si>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</si>
  <si>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</si>
  <si>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</si>
  <si>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</si>
  <si>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</si>
  <si>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</si>
  <si>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</si>
  <si>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</si>
  <si>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</si>
  <si>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</si>
  <si>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</si>
  <si>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</si>
  <si>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</si>
  <si>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</si>
  <si>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</si>
  <si>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</si>
  <si>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</si>
  <si>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</si>
  <si>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</si>
  <si>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</si>
  <si>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</si>
  <si>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</si>
  <si>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</si>
  <si>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</si>
  <si>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</si>
  <si>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</si>
  <si>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</si>
  <si>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</si>
  <si>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</si>
  <si>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</si>
  <si>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</si>
  <si>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</si>
  <si>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</si>
  <si>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</si>
  <si>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</si>
  <si>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</si>
  <si>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</si>
  <si>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</si>
  <si>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</si>
  <si>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</si>
  <si>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</si>
  <si>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</si>
  <si>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</si>
  <si>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</si>
  <si>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</si>
  <si>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</si>
  <si>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</si>
  <si>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</si>
  <si>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</si>
  <si>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</si>
  <si>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</si>
  <si>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</si>
  <si>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</si>
  <si>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</si>
  <si>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</si>
  <si>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</si>
  <si>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</si>
  <si>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</si>
  <si>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</si>
  <si>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</si>
  <si>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</si>
  <si>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</si>
  <si>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</si>
  <si>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</si>
  <si>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</si>
  <si>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</si>
  <si>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</si>
  <si>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</si>
  <si>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</si>
  <si>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</si>
  <si>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</si>
  <si>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</si>
  <si>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</si>
  <si>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</si>
  <si>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</si>
  <si>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</si>
  <si>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</si>
  <si>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</si>
  <si>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</si>
  <si>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</si>
  <si>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</si>
  <si>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</si>
  <si>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</si>
  <si>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</si>
  <si>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</si>
  <si>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</si>
  <si>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</si>
  <si>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</si>
  <si>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</si>
  <si>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</si>
  <si>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</si>
  <si>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3.33</t>
  </si>
  <si>
    <t>▲ 2.85</t>
  </si>
  <si>
    <t>▲ 2.30</t>
  </si>
  <si>
    <t>一般会計</t>
  </si>
  <si>
    <t>東北町上水道事業会計</t>
  </si>
  <si>
    <t>東北町介護保険特別会計</t>
  </si>
  <si>
    <t>東北町下水道事業会計</t>
  </si>
  <si>
    <t>東北町国民健康保険事業特別会計</t>
  </si>
  <si>
    <t>東北町後期高齢者医療特別会計</t>
  </si>
  <si>
    <t>東北町介護サービス事業特別会計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</si>
  <si>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</si>
  <si>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</si>
  <si>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</si>
  <si>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</si>
  <si>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</si>
  <si>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</si>
  <si>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</si>
  <si>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</si>
  <si>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</si>
  <si>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</si>
  <si>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がん検診事業基金</t>
  </si>
  <si>
    <t>ふるさと再生基金</t>
    <rPh sb="4" eb="6">
      <t>サイセイ</t>
    </rPh>
    <rPh sb="6" eb="8">
      <t>キキン</t>
    </rPh>
    <phoneticPr fontId="38"/>
  </si>
  <si>
    <t>-</t>
    <phoneticPr fontId="2"/>
  </si>
  <si>
    <t>中部上北広域事業組合</t>
    <rPh sb="0" eb="2">
      <t>チュウブ</t>
    </rPh>
    <rPh sb="2" eb="4">
      <t>カミキタ</t>
    </rPh>
    <rPh sb="4" eb="6">
      <t>コウイキ</t>
    </rPh>
    <rPh sb="6" eb="8">
      <t>ジギョウ</t>
    </rPh>
    <rPh sb="8" eb="10">
      <t>クミアイ</t>
    </rPh>
    <phoneticPr fontId="25"/>
  </si>
  <si>
    <t>中部上北広域事業組合（病院事業会計）</t>
    <rPh sb="0" eb="2">
      <t>チュウブ</t>
    </rPh>
    <rPh sb="2" eb="4">
      <t>カミキタ</t>
    </rPh>
    <rPh sb="4" eb="6">
      <t>コウイキ</t>
    </rPh>
    <rPh sb="6" eb="8">
      <t>ジギョウ</t>
    </rPh>
    <rPh sb="8" eb="10">
      <t>クミアイ</t>
    </rPh>
    <rPh sb="11" eb="13">
      <t>ビョウイン</t>
    </rPh>
    <rPh sb="13" eb="15">
      <t>ジギョウ</t>
    </rPh>
    <rPh sb="15" eb="17">
      <t>カイケイ</t>
    </rPh>
    <phoneticPr fontId="25"/>
  </si>
  <si>
    <t>上北地方教育・福祉事務組合</t>
    <rPh sb="0" eb="2">
      <t>カミキタ</t>
    </rPh>
    <rPh sb="2" eb="4">
      <t>チホウ</t>
    </rPh>
    <rPh sb="4" eb="6">
      <t>キョウイク</t>
    </rPh>
    <rPh sb="7" eb="9">
      <t>フクシ</t>
    </rPh>
    <rPh sb="9" eb="11">
      <t>ジム</t>
    </rPh>
    <rPh sb="11" eb="13">
      <t>クミアイ</t>
    </rPh>
    <phoneticPr fontId="25"/>
  </si>
  <si>
    <t>青森県市町村総合事務組合</t>
    <rPh sb="0" eb="3">
      <t>アオモリケン</t>
    </rPh>
    <rPh sb="3" eb="6">
      <t>シチョウソン</t>
    </rPh>
    <rPh sb="6" eb="8">
      <t>ソウゴウ</t>
    </rPh>
    <rPh sb="8" eb="10">
      <t>ジム</t>
    </rPh>
    <rPh sb="10" eb="12">
      <t>クミアイ</t>
    </rPh>
    <phoneticPr fontId="25"/>
  </si>
  <si>
    <t>青森県市町村職員退職手当組合</t>
    <rPh sb="0" eb="3">
      <t>アオモリケン</t>
    </rPh>
    <rPh sb="3" eb="6">
      <t>シチョウソン</t>
    </rPh>
    <rPh sb="6" eb="8">
      <t>ショクイン</t>
    </rPh>
    <rPh sb="8" eb="10">
      <t>タイショク</t>
    </rPh>
    <rPh sb="10" eb="12">
      <t>テアテ</t>
    </rPh>
    <rPh sb="12" eb="14">
      <t>クミアイ</t>
    </rPh>
    <phoneticPr fontId="25"/>
  </si>
  <si>
    <t>青森県交通災害共済組合</t>
    <rPh sb="0" eb="3">
      <t>アオモリケン</t>
    </rPh>
    <rPh sb="3" eb="5">
      <t>コウツウ</t>
    </rPh>
    <rPh sb="5" eb="7">
      <t>サイガイ</t>
    </rPh>
    <rPh sb="7" eb="9">
      <t>キョウサイ</t>
    </rPh>
    <rPh sb="9" eb="11">
      <t>クミアイ</t>
    </rPh>
    <phoneticPr fontId="2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</si>
  <si>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</si>
  <si>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</si>
  <si>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東北町土地開発公社</t>
    <rPh sb="0" eb="2">
      <t>トウホク</t>
    </rPh>
    <rPh sb="2" eb="3">
      <t>マチ</t>
    </rPh>
    <rPh sb="3" eb="5">
      <t>トチ</t>
    </rPh>
    <rPh sb="5" eb="7">
      <t>カイハツ</t>
    </rPh>
    <rPh sb="7" eb="9">
      <t>コウシャ</t>
    </rPh>
    <phoneticPr fontId="25"/>
  </si>
  <si>
    <t>株式会社おがわら湖</t>
    <rPh sb="0" eb="4">
      <t>カブシキガイシャ</t>
    </rPh>
    <rPh sb="8" eb="9">
      <t>ミズウミ</t>
    </rPh>
    <phoneticPr fontId="2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</si>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</sst>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999D-43FA-AE5F-BBDFB65C40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109875</c:v>
                </c:pt>
                <c:pt idx="1">
                  <c:v>69636</c:v>
                </c:pt>
                <c:pt idx="2">
                  <c:v>85118</c:v>
                </c:pt>
                <c:pt idx="3">
                  <c:v>79705</c:v>
                </c:pt>
                <c:pt idx="4">
                  <c:v>95600</c:v>
                </c:pt>
              </c:numCache>
            </c:numRef>
          </c:val>
          <c:smooth val="0"/>
          <c:extLst>
            <c:ext xmlns:c16="http://schemas.microsoft.com/office/drawing/2014/chart" uri="{C3380CC4-5D6E-409C-BE32-E72D297353CC}">
              <c16:uniqueId val="{00000001-999D-43FA-AE5F-BBDFB65C40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5.55</c:v>
                </c:pt>
                <c:pt idx="1">
                  <c:v>5.64</c:v>
                </c:pt>
                <c:pt idx="2">
                  <c:v>6.75</c:v>
                </c:pt>
                <c:pt idx="3">
                  <c:v>6.42</c:v>
                </c:pt>
                <c:pt idx="4">
                  <c:v>6.41</c:v>
                </c:pt>
              </c:numCache>
            </c:numRef>
          </c:val>
          <c:extLst>
            <c:ext xmlns:c16="http://schemas.microsoft.com/office/drawing/2014/chart" uri="{C3380CC4-5D6E-409C-BE32-E72D297353CC}">
              <c16:uniqueId val="{00000000-3FCE-4330-98BF-F0D1B5EC6C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21.08</c:v>
                </c:pt>
                <c:pt idx="1">
                  <c:v>20.85</c:v>
                </c:pt>
                <c:pt idx="2">
                  <c:v>20.239999999999998</c:v>
                </c:pt>
                <c:pt idx="3">
                  <c:v>22.36</c:v>
                </c:pt>
                <c:pt idx="4">
                  <c:v>24.4</c:v>
                </c:pt>
              </c:numCache>
            </c:numRef>
          </c:val>
          <c:extLst>
            <c:ext xmlns:c16="http://schemas.microsoft.com/office/drawing/2014/chart" uri="{C3380CC4-5D6E-409C-BE32-E72D297353CC}">
              <c16:uniqueId val="{00000001-3FCE-4330-98BF-F0D1B5EC6C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-1.67</c:v>
                </c:pt>
                <c:pt idx="2">
                  <c:v>-3.33</c:v>
                </c:pt>
                <c:pt idx="3">
                  <c:v>-2.85</c:v>
                </c:pt>
                <c:pt idx="4">
                  <c:v>-2.2999999999999998</c:v>
                </c:pt>
              </c:numCache>
            </c:numRef>
          </c:val>
          <c:smooth val="0"/>
          <c:extLst>
            <c:ext xmlns:c16="http://schemas.microsoft.com/office/drawing/2014/chart" uri="{C3380CC4-5D6E-409C-BE32-E72D297353CC}">
              <c16:uniqueId val="{00000002-3FCE-4330-98BF-F0D1B5EC6C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0.05</c:v>
                </c:pt>
                <c:pt idx="4">
                  <c:v>#N/A</c:v>
                </c:pt>
                <c:pt idx="5">
                  <c:v>0.13</c:v>
                </c:pt>
                <c:pt idx="6">
                  <c:v>#N/A</c:v>
                </c:pt>
                <c:pt idx="7">
                  <c:v>0.17</c:v>
                </c:pt>
                <c:pt idx="8">
                  <c:v>0</c:v>
                </c:pt>
                <c:pt idx="9">
                  <c:v>0</c:v>
                </c:pt>
              </c:numCache>
            </c:numRef>
          </c:val>
          <c:extLst>
            <c:ext xmlns:c16="http://schemas.microsoft.com/office/drawing/2014/chart" uri="{C3380CC4-5D6E-409C-BE32-E72D297353CC}">
              <c16:uniqueId val="{00000000-E526-4319-9A6D-B8E783666F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26-4319-9A6D-B8E783666F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26-4319-9A6D-B8E783666FD7}"/>
            </c:ext>
          </c:extLst>
        </c:ser>
        <c:ser>
          <c:idx val="3"/>
          <c:order val="3"/>
          <c:tx>
            <c:strRef>
              <c:f>データシート!$A$30</c:f>
              <c:strCache>
                <c:ptCount val="1"/>
                <c:pt idx="0">
                  <c:v>東北町介護サービス事業特別会計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E526-4319-9A6D-B8E783666FD7}"/>
            </c:ext>
          </c:extLst>
        </c:ser>
        <c:ser>
          <c:idx val="4"/>
          <c:order val="4"/>
          <c:tx>
            <c:strRef>
              <c:f>データシート!$A$31</c:f>
              <c:strCache>
                <c:ptCount val="1"/>
                <c:pt idx="0">
                  <c:v>東北町後期高齢者医療特別会計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0.06</c:v>
                </c:pt>
                <c:pt idx="4">
                  <c:v>#N/A</c:v>
                </c:pt>
                <c:pt idx="5">
                  <c:v>7.0000000000000007E-2</c:v>
                </c:pt>
                <c:pt idx="6">
                  <c:v>#N/A</c:v>
                </c:pt>
                <c:pt idx="7">
                  <c:v>0.03</c:v>
                </c:pt>
                <c:pt idx="8">
                  <c:v>#N/A</c:v>
                </c:pt>
                <c:pt idx="9">
                  <c:v>0.12</c:v>
                </c:pt>
              </c:numCache>
            </c:numRef>
          </c:val>
          <c:extLst>
            <c:ext xmlns:c16="http://schemas.microsoft.com/office/drawing/2014/chart" uri="{C3380CC4-5D6E-409C-BE32-E72D297353CC}">
              <c16:uniqueId val="{00000004-E526-4319-9A6D-B8E783666FD7}"/>
            </c:ext>
          </c:extLst>
        </c:ser>
        <c:ser>
          <c:idx val="5"/>
          <c:order val="5"/>
          <c:tx>
            <c:strRef>
              <c:f>データシート!$A$32</c:f>
              <c:strCache>
                <c:ptCount val="1"/>
                <c:pt idx="0">
                  <c:v>東北町国民健康保険事業特別会計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0.52</c:v>
                </c:pt>
                <c:pt idx="4">
                  <c:v>#N/A</c:v>
                </c:pt>
                <c:pt idx="5">
                  <c:v>0.28000000000000003</c:v>
                </c:pt>
                <c:pt idx="6">
                  <c:v>#N/A</c:v>
                </c:pt>
                <c:pt idx="7">
                  <c:v>0.51</c:v>
                </c:pt>
                <c:pt idx="8">
                  <c:v>#N/A</c:v>
                </c:pt>
                <c:pt idx="9">
                  <c:v>0.44</c:v>
                </c:pt>
              </c:numCache>
            </c:numRef>
          </c:val>
          <c:extLst>
            <c:ext xmlns:c16="http://schemas.microsoft.com/office/drawing/2014/chart" uri="{C3380CC4-5D6E-409C-BE32-E72D297353CC}">
              <c16:uniqueId val="{00000005-E526-4319-9A6D-B8E783666FD7}"/>
            </c:ext>
          </c:extLst>
        </c:ser>
        <c:ser>
          <c:idx val="6"/>
          <c:order val="6"/>
          <c:tx>
            <c:strRef>
              <c:f>データシート!$A$33</c:f>
              <c:strCache>
                <c:ptCount val="1"/>
                <c:pt idx="0">
                  <c:v>東北町下水道事業会計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6-E526-4319-9A6D-B8E783666FD7}"/>
            </c:ext>
          </c:extLst>
        </c:ser>
        <c:ser>
          <c:idx val="7"/>
          <c:order val="7"/>
          <c:tx>
            <c:strRef>
              <c:f>データシート!$A$34</c:f>
              <c:strCache>
                <c:ptCount val="1"/>
                <c:pt idx="0">
                  <c:v>東北町介護保険特別会計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1.28</c:v>
                </c:pt>
                <c:pt idx="4">
                  <c:v>#N/A</c:v>
                </c:pt>
                <c:pt idx="5">
                  <c:v>1.51</c:v>
                </c:pt>
                <c:pt idx="6">
                  <c:v>#N/A</c:v>
                </c:pt>
                <c:pt idx="7">
                  <c:v>1.86</c:v>
                </c:pt>
                <c:pt idx="8">
                  <c:v>#N/A</c:v>
                </c:pt>
                <c:pt idx="9">
                  <c:v>1.05</c:v>
                </c:pt>
              </c:numCache>
            </c:numRef>
          </c:val>
          <c:extLst>
            <c:ext xmlns:c16="http://schemas.microsoft.com/office/drawing/2014/chart" uri="{C3380CC4-5D6E-409C-BE32-E72D297353CC}">
              <c16:uniqueId val="{00000007-E526-4319-9A6D-B8E783666FD7}"/>
            </c:ext>
          </c:extLst>
        </c:ser>
        <c:ser>
          <c:idx val="8"/>
          <c:order val="8"/>
          <c:tx>
            <c:strRef>
              <c:f>データシート!$A$35</c:f>
              <c:strCache>
                <c:ptCount val="1"/>
                <c:pt idx="0">
                  <c:v>東北町上水道事業会計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3.16</c:v>
                </c:pt>
                <c:pt idx="2">
                  <c:v>#N/A</c:v>
                </c:pt>
                <c:pt idx="3">
                  <c:v>3.15</c:v>
                </c:pt>
                <c:pt idx="4">
                  <c:v>#N/A</c:v>
                </c:pt>
                <c:pt idx="5">
                  <c:v>1.98</c:v>
                </c:pt>
                <c:pt idx="6">
                  <c:v>#N/A</c:v>
                </c:pt>
                <c:pt idx="7">
                  <c:v>3.6</c:v>
                </c:pt>
                <c:pt idx="8">
                  <c:v>#N/A</c:v>
                </c:pt>
                <c:pt idx="9">
                  <c:v>4.12</c:v>
                </c:pt>
              </c:numCache>
            </c:numRef>
          </c:val>
          <c:extLst>
            <c:ext xmlns:c16="http://schemas.microsoft.com/office/drawing/2014/chart" uri="{C3380CC4-5D6E-409C-BE32-E72D297353CC}">
              <c16:uniqueId val="{00000008-E526-4319-9A6D-B8E783666F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5.54</c:v>
                </c:pt>
                <c:pt idx="2">
                  <c:v>#N/A</c:v>
                </c:pt>
                <c:pt idx="3">
                  <c:v>5.63</c:v>
                </c:pt>
                <c:pt idx="4">
                  <c:v>#N/A</c:v>
                </c:pt>
                <c:pt idx="5">
                  <c:v>6.74</c:v>
                </c:pt>
                <c:pt idx="6">
                  <c:v>#N/A</c:v>
                </c:pt>
                <c:pt idx="7">
                  <c:v>6.42</c:v>
                </c:pt>
                <c:pt idx="8">
                  <c:v>#N/A</c:v>
                </c:pt>
                <c:pt idx="9">
                  <c:v>6.41</c:v>
                </c:pt>
              </c:numCache>
            </c:numRef>
          </c:val>
          <c:extLst>
            <c:ext xmlns:c16="http://schemas.microsoft.com/office/drawing/2014/chart" uri="{C3380CC4-5D6E-409C-BE32-E72D297353CC}">
              <c16:uniqueId val="{00000009-E526-4319-9A6D-B8E783666F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1171</c:v>
                </c:pt>
                <c:pt idx="5">
                  <c:v>1187</c:v>
                </c:pt>
                <c:pt idx="8">
                  <c:v>1144</c:v>
                </c:pt>
                <c:pt idx="11">
                  <c:v>1092</c:v>
                </c:pt>
                <c:pt idx="14">
                  <c:v>969</c:v>
                </c:pt>
              </c:numCache>
            </c:numRef>
          </c:val>
          <c:extLst>
            <c:ext xmlns:c16="http://schemas.microsoft.com/office/drawing/2014/chart" uri="{C3380CC4-5D6E-409C-BE32-E72D297353CC}">
              <c16:uniqueId val="{00000000-87D9-49FA-B0EB-BABDB1CBD5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D9-49FA-B0EB-BABDB1CBD5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D9-49FA-B0EB-BABDB1CBD5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108</c:v>
                </c:pt>
                <c:pt idx="6">
                  <c:v>124</c:v>
                </c:pt>
                <c:pt idx="9">
                  <c:v>140</c:v>
                </c:pt>
                <c:pt idx="12">
                  <c:v>126</c:v>
                </c:pt>
              </c:numCache>
            </c:numRef>
          </c:val>
          <c:extLst>
            <c:ext xmlns:c16="http://schemas.microsoft.com/office/drawing/2014/chart" uri="{C3380CC4-5D6E-409C-BE32-E72D297353CC}">
              <c16:uniqueId val="{00000003-87D9-49FA-B0EB-BABDB1CBD5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c:v>
                </c:pt>
                <c:pt idx="3">
                  <c:v>373</c:v>
                </c:pt>
                <c:pt idx="6">
                  <c:v>386</c:v>
                </c:pt>
                <c:pt idx="9">
                  <c:v>400</c:v>
                </c:pt>
                <c:pt idx="12">
                  <c:v>401</c:v>
                </c:pt>
              </c:numCache>
            </c:numRef>
          </c:val>
          <c:extLst>
            <c:ext xmlns:c16="http://schemas.microsoft.com/office/drawing/2014/chart" uri="{C3380CC4-5D6E-409C-BE32-E72D297353CC}">
              <c16:uniqueId val="{00000004-87D9-49FA-B0EB-BABDB1CBD5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D9-49FA-B0EB-BABDB1CBD5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D9-49FA-B0EB-BABDB1CBD5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1335</c:v>
                </c:pt>
                <c:pt idx="3">
                  <c:v>1357</c:v>
                </c:pt>
                <c:pt idx="6">
                  <c:v>1348</c:v>
                </c:pt>
                <c:pt idx="9">
                  <c:v>1328</c:v>
                </c:pt>
                <c:pt idx="12">
                  <c:v>1196</c:v>
                </c:pt>
              </c:numCache>
            </c:numRef>
          </c:val>
          <c:extLst>
            <c:ext xmlns:c16="http://schemas.microsoft.com/office/drawing/2014/chart" uri="{C3380CC4-5D6E-409C-BE32-E72D297353CC}">
              <c16:uniqueId val="{00000007-87D9-49FA-B0EB-BABDB1CBD5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671</c:v>
                </c:pt>
                <c:pt idx="2">
                  <c:v>#N/A</c:v>
                </c:pt>
                <c:pt idx="3">
                  <c:v>#N/A</c:v>
                </c:pt>
                <c:pt idx="4">
                  <c:v>651</c:v>
                </c:pt>
                <c:pt idx="5">
                  <c:v>#N/A</c:v>
                </c:pt>
                <c:pt idx="6">
                  <c:v>#N/A</c:v>
                </c:pt>
                <c:pt idx="7">
                  <c:v>714</c:v>
                </c:pt>
                <c:pt idx="8">
                  <c:v>#N/A</c:v>
                </c:pt>
                <c:pt idx="9">
                  <c:v>#N/A</c:v>
                </c:pt>
                <c:pt idx="10">
                  <c:v>776</c:v>
                </c:pt>
                <c:pt idx="11">
                  <c:v>#N/A</c:v>
                </c:pt>
                <c:pt idx="12">
                  <c:v>#N/A</c:v>
                </c:pt>
                <c:pt idx="13">
                  <c:v>754</c:v>
                </c:pt>
                <c:pt idx="14">
                  <c:v>#N/A</c:v>
                </c:pt>
              </c:numCache>
            </c:numRef>
          </c:val>
          <c:smooth val="0"/>
          <c:extLst>
            <c:ext xmlns:c16="http://schemas.microsoft.com/office/drawing/2014/chart" uri="{C3380CC4-5D6E-409C-BE32-E72D297353CC}">
              <c16:uniqueId val="{00000008-87D9-49FA-B0EB-BABDB1CBD5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11625</c:v>
                </c:pt>
                <c:pt idx="5">
                  <c:v>11102</c:v>
                </c:pt>
                <c:pt idx="8">
                  <c:v>10559</c:v>
                </c:pt>
                <c:pt idx="11">
                  <c:v>10170</c:v>
                </c:pt>
                <c:pt idx="14">
                  <c:v>9764</c:v>
                </c:pt>
              </c:numCache>
            </c:numRef>
          </c:val>
          <c:extLst>
            <c:ext xmlns:c16="http://schemas.microsoft.com/office/drawing/2014/chart" uri="{C3380CC4-5D6E-409C-BE32-E72D297353CC}">
              <c16:uniqueId val="{00000000-8A73-4216-ADC1-61EC921EA3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8</c:v>
                </c:pt>
                <c:pt idx="8">
                  <c:v>8</c:v>
                </c:pt>
                <c:pt idx="11">
                  <c:v>6</c:v>
                </c:pt>
                <c:pt idx="14">
                  <c:v>1</c:v>
                </c:pt>
              </c:numCache>
            </c:numRef>
          </c:val>
          <c:extLst>
            <c:ext xmlns:c16="http://schemas.microsoft.com/office/drawing/2014/chart" uri="{C3380CC4-5D6E-409C-BE32-E72D297353CC}">
              <c16:uniqueId val="{00000001-8A73-4216-ADC1-61EC921EA3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2089</c:v>
                </c:pt>
                <c:pt idx="5">
                  <c:v>2769</c:v>
                </c:pt>
                <c:pt idx="8">
                  <c:v>2866</c:v>
                </c:pt>
                <c:pt idx="11">
                  <c:v>2728</c:v>
                </c:pt>
                <c:pt idx="14">
                  <c:v>2591</c:v>
                </c:pt>
              </c:numCache>
            </c:numRef>
          </c:val>
          <c:extLst>
            <c:ext xmlns:c16="http://schemas.microsoft.com/office/drawing/2014/chart" uri="{C3380CC4-5D6E-409C-BE32-E72D297353CC}">
              <c16:uniqueId val="{00000002-8A73-4216-ADC1-61EC921EA3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16</c:v>
                </c:pt>
                <c:pt idx="6">
                  <c:v>26</c:v>
                </c:pt>
                <c:pt idx="9">
                  <c:v>5</c:v>
                </c:pt>
                <c:pt idx="12">
                  <c:v>0</c:v>
                </c:pt>
              </c:numCache>
            </c:numRef>
          </c:val>
          <c:extLst>
            <c:ext xmlns:c16="http://schemas.microsoft.com/office/drawing/2014/chart" uri="{C3380CC4-5D6E-409C-BE32-E72D297353CC}">
              <c16:uniqueId val="{00000003-8A73-4216-ADC1-61EC921EA3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73-4216-ADC1-61EC921EA3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73-4216-ADC1-61EC921EA3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1120</c:v>
                </c:pt>
                <c:pt idx="3">
                  <c:v>1096</c:v>
                </c:pt>
                <c:pt idx="6">
                  <c:v>1121</c:v>
                </c:pt>
                <c:pt idx="9">
                  <c:v>1113</c:v>
                </c:pt>
                <c:pt idx="12">
                  <c:v>1148</c:v>
                </c:pt>
              </c:numCache>
            </c:numRef>
          </c:val>
          <c:extLst>
            <c:ext xmlns:c16="http://schemas.microsoft.com/office/drawing/2014/chart" uri="{C3380CC4-5D6E-409C-BE32-E72D297353CC}">
              <c16:uniqueId val="{00000006-8A73-4216-ADC1-61EC921EA3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1409</c:v>
                </c:pt>
                <c:pt idx="3">
                  <c:v>1378</c:v>
                </c:pt>
                <c:pt idx="6">
                  <c:v>1252</c:v>
                </c:pt>
                <c:pt idx="9">
                  <c:v>1129</c:v>
                </c:pt>
                <c:pt idx="12">
                  <c:v>1077</c:v>
                </c:pt>
              </c:numCache>
            </c:numRef>
          </c:val>
          <c:extLst>
            <c:ext xmlns:c16="http://schemas.microsoft.com/office/drawing/2014/chart" uri="{C3380CC4-5D6E-409C-BE32-E72D297353CC}">
              <c16:uniqueId val="{00000007-8A73-4216-ADC1-61EC921EA3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5319</c:v>
                </c:pt>
                <c:pt idx="3">
                  <c:v>5185</c:v>
                </c:pt>
                <c:pt idx="6">
                  <c:v>5004</c:v>
                </c:pt>
                <c:pt idx="9">
                  <c:v>4902</c:v>
                </c:pt>
                <c:pt idx="12">
                  <c:v>5025</c:v>
                </c:pt>
              </c:numCache>
            </c:numRef>
          </c:val>
          <c:extLst>
            <c:ext xmlns:c16="http://schemas.microsoft.com/office/drawing/2014/chart" uri="{C3380CC4-5D6E-409C-BE32-E72D297353CC}">
              <c16:uniqueId val="{00000008-8A73-4216-ADC1-61EC921EA3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73-4216-ADC1-61EC921EA3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12134</c:v>
                </c:pt>
                <c:pt idx="3">
                  <c:v>11618</c:v>
                </c:pt>
                <c:pt idx="6">
                  <c:v>10930</c:v>
                </c:pt>
                <c:pt idx="9">
                  <c:v>10527</c:v>
                </c:pt>
                <c:pt idx="12">
                  <c:v>10055</c:v>
                </c:pt>
              </c:numCache>
            </c:numRef>
          </c:val>
          <c:extLst>
            <c:ext xmlns:c16="http://schemas.microsoft.com/office/drawing/2014/chart" uri="{C3380CC4-5D6E-409C-BE32-E72D297353CC}">
              <c16:uniqueId val="{0000000A-8A73-4216-ADC1-61EC921EA3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6264</c:v>
                </c:pt>
                <c:pt idx="2">
                  <c:v>#N/A</c:v>
                </c:pt>
                <c:pt idx="3">
                  <c:v>#N/A</c:v>
                </c:pt>
                <c:pt idx="4">
                  <c:v>5413</c:v>
                </c:pt>
                <c:pt idx="5">
                  <c:v>#N/A</c:v>
                </c:pt>
                <c:pt idx="6">
                  <c:v>#N/A</c:v>
                </c:pt>
                <c:pt idx="7">
                  <c:v>4899</c:v>
                </c:pt>
                <c:pt idx="8">
                  <c:v>#N/A</c:v>
                </c:pt>
                <c:pt idx="9">
                  <c:v>#N/A</c:v>
                </c:pt>
                <c:pt idx="10">
                  <c:v>4772</c:v>
                </c:pt>
                <c:pt idx="11">
                  <c:v>#N/A</c:v>
                </c:pt>
                <c:pt idx="12">
                  <c:v>#N/A</c:v>
                </c:pt>
                <c:pt idx="13">
                  <c:v>4950</c:v>
                </c:pt>
                <c:pt idx="14">
                  <c:v>#N/A</c:v>
                </c:pt>
              </c:numCache>
            </c:numRef>
          </c:val>
          <c:smooth val="0"/>
          <c:extLst>
            <c:ext xmlns:c16="http://schemas.microsoft.com/office/drawing/2014/chart" uri="{C3380CC4-5D6E-409C-BE32-E72D297353CC}">
              <c16:uniqueId val="{0000000B-8A73-4216-ADC1-61EC921EA3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1406</c:v>
                </c:pt>
                <c:pt idx="1">
                  <c:v>1537</c:v>
                </c:pt>
                <c:pt idx="2">
                  <c:v>1679</c:v>
                </c:pt>
              </c:numCache>
            </c:numRef>
          </c:val>
          <c:extLst>
            <c:ext xmlns:c16="http://schemas.microsoft.com/office/drawing/2014/chart" uri="{C3380CC4-5D6E-409C-BE32-E72D297353CC}">
              <c16:uniqueId val="{00000000-D22A-44CB-8492-988E2B4288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535</c:v>
                </c:pt>
                <c:pt idx="1">
                  <c:v>253</c:v>
                </c:pt>
                <c:pt idx="2">
                  <c:v>190</c:v>
                </c:pt>
              </c:numCache>
            </c:numRef>
          </c:val>
          <c:extLst>
            <c:ext xmlns:c16="http://schemas.microsoft.com/office/drawing/2014/chart" uri="{C3380CC4-5D6E-409C-BE32-E72D297353CC}">
              <c16:uniqueId val="{00000001-D22A-44CB-8492-988E2B4288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1508</c:v>
                </c:pt>
                <c:pt idx="1">
                  <c:v>1483</c:v>
                </c:pt>
                <c:pt idx="2">
                  <c:v>1292</c:v>
                </c:pt>
              </c:numCache>
            </c:numRef>
          </c:val>
          <c:extLst>
            <c:ext xmlns:c16="http://schemas.microsoft.com/office/drawing/2014/chart" uri="{C3380CC4-5D6E-409C-BE32-E72D297353CC}">
              <c16:uniqueId val="{00000002-D22A-44CB-8492-988E2B4288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額は、平成２１年度から実施していた繰上償還により償還のピークは過ぎたものの、今後、大型の公共事業が予定されており、新規地方債の発行が確実である。そのことからその他の投資的事業を抑制して将来的に安定した財政運営に努める必要がある。</a:t>
          </a:r>
        </a:p>
        <a:p>
          <a:r>
            <a:rPr kumimoji="1" lang="ja-JP" altLang="en-US" sz="1100">
              <a:latin typeface="ＭＳ ゴシック" pitchFamily="49" charset="-128"/>
              <a:ea typeface="ＭＳ ゴシック" pitchFamily="49" charset="-128"/>
            </a:rPr>
            <a:t>　公営企業債の元利償還金に対する繰入金は、前年度とほぼ横ばいである。下水道事業においては料金の改定や加入率の向上にさらに努め、今後の建設事業についても区域の精査など抜本的な見直しを行い、独立した健全な運営に努めていく必要がある。</a:t>
          </a:r>
        </a:p>
        <a:p>
          <a:r>
            <a:rPr kumimoji="1" lang="ja-JP" altLang="en-US" sz="1100">
              <a:latin typeface="ＭＳ ゴシック" pitchFamily="49" charset="-128"/>
              <a:ea typeface="ＭＳ ゴシック" pitchFamily="49" charset="-128"/>
            </a:rPr>
            <a:t>　算入公債費は、基準財政需要額への算入分の減少などにより減少となっている。</a:t>
          </a:r>
        </a:p>
        <a:p>
          <a:r>
            <a:rPr kumimoji="1" lang="ja-JP" altLang="en-US" sz="1100">
              <a:latin typeface="ＭＳ ゴシック" pitchFamily="49" charset="-128"/>
              <a:ea typeface="ＭＳ ゴシック" pitchFamily="49" charset="-128"/>
            </a:rPr>
            <a:t>　実質公債費比率の分子については、前年度比２２百万円減少した。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建設事業の優先度を精査し、限定的に事業実施しながら、可能な限り、新規の地方債発行の抑制に努めていく必要がある。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減債基金について、満期一括償還地方債の償還財源としての積立は特に行っていない。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将来負担比率の分子は、前年度比１７８百万円増加している。</a:t>
          </a:r>
          <a:r>
            <a:rPr kumimoji="1" lang="ja-JP" altLang="en-US" sz="1200">
              <a:solidFill>
                <a:sysClr val="windowText" lastClr="000000"/>
              </a:solidFill>
              <a:latin typeface="ＭＳ ゴシック" pitchFamily="49" charset="-128"/>
              <a:ea typeface="ＭＳ ゴシック" pitchFamily="49" charset="-128"/>
            </a:rPr>
            <a:t>これは、普通交付税基準財政需要額算入見込額の減等によるものである。</a:t>
          </a:r>
        </a:p>
        <a:p>
          <a:r>
            <a:rPr kumimoji="1" lang="ja-JP" altLang="en-US" sz="1200">
              <a:latin typeface="ＭＳ ゴシック" pitchFamily="49" charset="-128"/>
              <a:ea typeface="ＭＳ ゴシック" pitchFamily="49" charset="-128"/>
            </a:rPr>
            <a:t>　公営企業債等繰入見込額は、前年度比１２３百万円増加している。公共下水道事業会計について、料金の改定や加入率の向上に努めるとともに建設事業区域の精査など抜本的な見直しにより健全化を図って行く必要がある。</a:t>
          </a:r>
        </a:p>
        <a:p>
          <a:r>
            <a:rPr kumimoji="1" lang="ja-JP" altLang="en-US" sz="1200">
              <a:latin typeface="ＭＳ ゴシック" pitchFamily="49" charset="-128"/>
              <a:ea typeface="ＭＳ ゴシック" pitchFamily="49" charset="-128"/>
            </a:rPr>
            <a:t>　組合等負担等見込額については、一部事務組合における地方債現在高の減少等により減少しているが、今後大規模な事業が予定されていることから新規地方債の発行を可能な限り抑制するような提言が必要となってくる。</a:t>
          </a:r>
        </a:p>
        <a:p>
          <a:r>
            <a:rPr kumimoji="1" lang="ja-JP" altLang="en-US" sz="1200">
              <a:latin typeface="ＭＳ ゴシック" pitchFamily="49" charset="-128"/>
              <a:ea typeface="ＭＳ ゴシック" pitchFamily="49" charset="-128"/>
            </a:rPr>
            <a:t>　一般会計において、橋梁整備事業など大規模事業が予定されていることから地方債発行額は全体的に増加していくものと考えている。</a:t>
          </a:r>
        </a:p>
        <a:p>
          <a:r>
            <a:rPr kumimoji="1" lang="ja-JP" altLang="en-US" sz="1200">
              <a:latin typeface="ＭＳ ゴシック" pitchFamily="49" charset="-128"/>
              <a:ea typeface="ＭＳ ゴシック" pitchFamily="49" charset="-128"/>
            </a:rPr>
            <a:t>　引き続き、交付税措置される有利な地方債の活用及び充当可能基金も考慮しながら、これまで以上に公債費の適正化に取組み将来負担の減少に努める。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青森県東北町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年度末の基金残高は、令和５年度以降減少に転じ、対前年度比１１２百万円減少している。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これは減債基金の取崩やその他目的基金であるふるさと再生基金及び過疎地域持続的発展特別事業基金などを積極的に事業に活用したことにより減少している。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各年度の情勢により変動は生じるものの、大雪に伴う除排雪経費の増加など突発的な事象に対して弾力的に対応する必要があるため、ある程度の基金残高を確保する必要があり、両基金のバランスを考慮しながら歳計剰余金等を優先的に編入して基金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特定目的基金についても、対象事業の精査を行い有効的な基金の活用に努める。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　公共施設等の整備に要する事業経費に充当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　住民の連帯強化及び地域振興に要する事業経費に充当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　・・・　過疎地域持続的発展特別事業（ソフト事業）に充当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ふるさと再生基金　　　　　　　　・・・　魅力あるふるさとづくりに資する事業等に充当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がん検診事業基金　　　　　　　　・・・　住民のがん検診に係る経費に充当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その他特定目的基金は、年度末残高が前年度比１９１百万円減少している。主な増減については、以下の通りである。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本庁舎空調設備整備事業や町営住宅防音工事等のため取崩した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ことにより前年度比９９百万円の減少となっている。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合併振興基金については、当該年度での取崩が無かったため、前年度と同額となっている。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ソフト事業への充当及び公共施設の解体を見通した積立により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前年度比３４百万円の増加となっている。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ふるさと再生基金については、寄付金の増に伴い前年度比４百万円の増加となっている。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がん検診事業基金については、計画的な運用により前年度比９百万円の減少となっている。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公共施設等整備基金については、老朽化による施設の取壊しや庁舎建設への充当も視野に入れ、財政状況や財政調整基金及び減債基金とのバランスも考慮しながら積立していく方向である。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については、公共施設の解体事業に活用しながら、今後の計画を基に積立を行っていくと共に、現在単独事業として行なっている事業に、有効的に活用しながら継続可能な事業実施に対応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がん検診基金の原資である交付金が限定的であり、医療費助成事業も含めソフト事業を継続するため今後の在り方を検討しておく必要がある。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財政調整基金は、歳計剰余金も含めた積立額が取崩額を下回ったことにより、年度末の基金残高が前年度比１４２百万円増加している。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地方交付税の減少や自然災害など突発的な事象へ対応するため財政調整基金の積立及び確保は、財政運営にとって必要不可欠な事項である。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公共施設等の維持管理費（取壊しを含む）の増加、一部事務組合に対する負担金の増加及び物価高騰による影響が懸念されるため、今後は基金残高が減少していく見通しである。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基金残高の減少を鈍化させるため、引き続き、事業精査による歳出削減を図りながら持続可能かつ健全な財政の運営に努める。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減債基金は、歳計剰余金も含めた積立額が取崩額を上回ったことにより、年度末の基金残高が前年度比６３百万円減少している。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歳計剰余金の処分等も含め財政状況を考慮し財政調整基金とバランスをとりながら減債基金の取崩を行った結果、年度末残高が減少することとなった。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減債基金は、財政調整基金の状況や財政運営にもよるが確実な償還に対する財源を確保するため、標準財政規模の１０％程度を目標として積立していきたいと考えている。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16,005
15,768
326.50
13,445,532
12,887,766
441,159
6,882,069
10,055,351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財政力指数は、前年と同ポイントであるが、県平均よりも低く、類似団体平均を０</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０２ポイント下回っている。町内には大規模な事業所や産業が乏しいため、法人住民税や固定資産税の課税状況は若干弱いものと考えている。また、個人住民税については農業所得が増加傾向であるものの今後の見通しは厳しい状況であ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依然として地方交付税への依存度が高く、物価高騰などにより義務的経費も増加していることから、引き続き歳出全体の見直し及び町税等の収納強化に努め、起債発行を抑制し財政基盤の強化を図る。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41</xdr:row>
      <xdr:rowOff>148590</xdr:rowOff>
    </xdr:to>
    <xdr:cxnSp macro="">
      <xdr:nvCxnSpPr>
        <xdr:cNvPr id="70" name="直線コネクタ 69"/>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25400</xdr:rowOff>
    </xdr:to>
    <xdr:cxnSp macro="">
      <xdr:nvCxnSpPr>
        <xdr:cNvPr id="73" name="直線コネクタ 72"/>
        <xdr:cNvCxnSpPr/>
      </xdr:nvCxnSpPr>
      <xdr:spPr>
        <a:xfrm flipV="1">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xdr:cNvCxnSpPr/>
      </xdr:nvCxnSpPr>
      <xdr:spPr>
        <a:xfrm>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91" name="テキスト ボックス 90"/>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経常収支比率は、各項目で数値の増により前年比１．０％減少した。県平均よりも低く、類似団体平均を０．６％下回っている。しかしながら、物価高に伴う人件費及び物件費の増加による影響もあり、財政の硬直化は進行している状況である。</a:t>
          </a:r>
        </a:p>
        <a:p>
          <a:r>
            <a:rPr kumimoji="1" lang="ja-JP" altLang="en-US" sz="1100">
              <a:latin typeface="ＭＳ ゴシック" panose="020B0609070205080204" pitchFamily="49" charset="-128"/>
              <a:ea typeface="ＭＳ ゴシック" panose="020B0609070205080204" pitchFamily="49" charset="-128"/>
            </a:rPr>
            <a:t>　依然として財政基盤は強固なものではなく、今後、超少子高齢化に伴う社会福祉関係経費の増及び大型公共事業等の普通建設事業費の増が見込まれることから、今後も新規地方債の発行抑制及び全ての事務事業の優先度を見極めながら、計画的に廃止・縮小を進め経常経費の削減を図るとともに、町税徴収率の向上などにより経常一般財源の増収に取り組み財政健全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16631</xdr:rowOff>
    </xdr:from>
    <xdr:to>
      <xdr:col>23</xdr:col>
      <xdr:colOff>133350</xdr:colOff>
      <xdr:row>63</xdr:row>
      <xdr:rowOff>131535</xdr:rowOff>
    </xdr:to>
    <xdr:cxnSp macro="">
      <xdr:nvCxnSpPr>
        <xdr:cNvPr id="132" name="直線コネクタ 131"/>
        <xdr:cNvCxnSpPr/>
      </xdr:nvCxnSpPr>
      <xdr:spPr>
        <a:xfrm flipV="1">
          <a:off x="4114800" y="10817981"/>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6851</xdr:rowOff>
    </xdr:from>
    <xdr:ext cx="762000" cy="259045"/>
    <xdr:sp macro="" textlink="">
      <xdr:nvSpPr>
        <xdr:cNvPr id="133" name="財政構造の弾力性平均値テキスト"/>
        <xdr:cNvSpPr txBox="1"/>
      </xdr:nvSpPr>
      <xdr:spPr>
        <a:xfrm>
          <a:off x="5041900" y="1080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118231</xdr:rowOff>
    </xdr:from>
    <xdr:to>
      <xdr:col>19</xdr:col>
      <xdr:colOff>133350</xdr:colOff>
      <xdr:row>63</xdr:row>
      <xdr:rowOff>131535</xdr:rowOff>
    </xdr:to>
    <xdr:cxnSp macro="">
      <xdr:nvCxnSpPr>
        <xdr:cNvPr id="135" name="直線コネクタ 134"/>
        <xdr:cNvCxnSpPr/>
      </xdr:nvCxnSpPr>
      <xdr:spPr>
        <a:xfrm>
          <a:off x="3225800" y="10576681"/>
          <a:ext cx="889000" cy="35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61</xdr:row>
      <xdr:rowOff>118231</xdr:rowOff>
    </xdr:to>
    <xdr:cxnSp macro="">
      <xdr:nvCxnSpPr>
        <xdr:cNvPr id="138" name="直線コネクタ 137"/>
        <xdr:cNvCxnSpPr/>
      </xdr:nvCxnSpPr>
      <xdr:spPr>
        <a:xfrm>
          <a:off x="2336800" y="10151533"/>
          <a:ext cx="889000" cy="4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61</xdr:row>
      <xdr:rowOff>106741</xdr:rowOff>
    </xdr:to>
    <xdr:cxnSp macro="">
      <xdr:nvCxnSpPr>
        <xdr:cNvPr id="141" name="直線コネクタ 140"/>
        <xdr:cNvCxnSpPr/>
      </xdr:nvCxnSpPr>
      <xdr:spPr>
        <a:xfrm flipV="1">
          <a:off x="1447800" y="10151533"/>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51301</xdr:rowOff>
    </xdr:from>
    <xdr:ext cx="762000" cy="259045"/>
    <xdr:sp macro="" textlink="">
      <xdr:nvSpPr>
        <xdr:cNvPr id="145" name="テキスト ボックス 144"/>
        <xdr:cNvSpPr txBox="1"/>
      </xdr:nvSpPr>
      <xdr:spPr>
        <a:xfrm>
          <a:off x="10668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137281</xdr:rowOff>
    </xdr:from>
    <xdr:to>
      <xdr:col>23</xdr:col>
      <xdr:colOff>184150</xdr:colOff>
      <xdr:row>63</xdr:row>
      <xdr:rowOff>67431</xdr:rowOff>
    </xdr:to>
    <xdr:sp macro="" textlink="">
      <xdr:nvSpPr>
        <xdr:cNvPr id="151" name="楕円 150"/>
        <xdr:cNvSpPr/>
      </xdr:nvSpPr>
      <xdr:spPr>
        <a:xfrm>
          <a:off x="49022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153808</xdr:rowOff>
    </xdr:from>
    <xdr:ext cx="762000" cy="259045"/>
    <xdr:sp macro="" textlink="">
      <xdr:nvSpPr>
        <xdr:cNvPr id="152" name="財政構造の弾力性該当値テキスト"/>
        <xdr:cNvSpPr txBox="1"/>
      </xdr:nvSpPr>
      <xdr:spPr>
        <a:xfrm>
          <a:off x="50419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80735</xdr:rowOff>
    </xdr:from>
    <xdr:to>
      <xdr:col>19</xdr:col>
      <xdr:colOff>184150</xdr:colOff>
      <xdr:row>64</xdr:row>
      <xdr:rowOff>10885</xdr:rowOff>
    </xdr:to>
    <xdr:sp macro="" textlink="">
      <xdr:nvSpPr>
        <xdr:cNvPr id="153" name="楕円 152"/>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54" name="テキスト ボックス 153"/>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67431</xdr:rowOff>
    </xdr:from>
    <xdr:to>
      <xdr:col>15</xdr:col>
      <xdr:colOff>133350</xdr:colOff>
      <xdr:row>61</xdr:row>
      <xdr:rowOff>169031</xdr:rowOff>
    </xdr:to>
    <xdr:sp macro="" textlink="">
      <xdr:nvSpPr>
        <xdr:cNvPr id="155" name="楕円 154"/>
        <xdr:cNvSpPr/>
      </xdr:nvSpPr>
      <xdr:spPr>
        <a:xfrm>
          <a:off x="3175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56" name="テキスト ボックス 155"/>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156633</xdr:rowOff>
    </xdr:from>
    <xdr:to>
      <xdr:col>11</xdr:col>
      <xdr:colOff>82550</xdr:colOff>
      <xdr:row>59</xdr:row>
      <xdr:rowOff>86783</xdr:rowOff>
    </xdr:to>
    <xdr:sp macro="" textlink="">
      <xdr:nvSpPr>
        <xdr:cNvPr id="157" name="楕円 156"/>
        <xdr:cNvSpPr/>
      </xdr:nvSpPr>
      <xdr:spPr>
        <a:xfrm>
          <a:off x="2286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58" name="テキスト ボックス 157"/>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55941</xdr:rowOff>
    </xdr:from>
    <xdr:to>
      <xdr:col>7</xdr:col>
      <xdr:colOff>31750</xdr:colOff>
      <xdr:row>61</xdr:row>
      <xdr:rowOff>157541</xdr:rowOff>
    </xdr:to>
    <xdr:sp macro="" textlink="">
      <xdr:nvSpPr>
        <xdr:cNvPr id="159" name="楕円 158"/>
        <xdr:cNvSpPr/>
      </xdr:nvSpPr>
      <xdr:spPr>
        <a:xfrm>
          <a:off x="1397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167718</xdr:rowOff>
    </xdr:from>
    <xdr:ext cx="762000" cy="259045"/>
    <xdr:sp macro="" textlink="">
      <xdr:nvSpPr>
        <xdr:cNvPr id="160" name="テキスト ボックス 159"/>
        <xdr:cNvSpPr txBox="1"/>
      </xdr:nvSpPr>
      <xdr:spPr>
        <a:xfrm>
          <a:off x="1066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物価高騰に伴う物件費等の増加に伴い、１人当たりの決算額が前年度より増加しているが、依然として類似団体平均は下回っている。</a:t>
          </a:r>
        </a:p>
        <a:p>
          <a:r>
            <a:rPr kumimoji="1" lang="ja-JP" altLang="en-US" sz="1200">
              <a:latin typeface="ＭＳ ゴシック" panose="020B0609070205080204" pitchFamily="49" charset="-128"/>
              <a:ea typeface="ＭＳ ゴシック" panose="020B0609070205080204" pitchFamily="49" charset="-128"/>
            </a:rPr>
            <a:t>　人件費や施設の老朽化等により維持管理費は増加することが想定されるため、今後は公共施設等総合管理計画による施設の統廃合を含めた検討及び事務事業の見直しを行い、経費削減に向けた取り組みを実施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114782</xdr:rowOff>
    </xdr:from>
    <xdr:to>
      <xdr:col>23</xdr:col>
      <xdr:colOff>133350</xdr:colOff>
      <xdr:row>82</xdr:row>
      <xdr:rowOff>23137</xdr:rowOff>
    </xdr:to>
    <xdr:cxnSp macro="">
      <xdr:nvCxnSpPr>
        <xdr:cNvPr id="191" name="直線コネクタ 190"/>
        <xdr:cNvCxnSpPr/>
      </xdr:nvCxnSpPr>
      <xdr:spPr>
        <a:xfrm>
          <a:off x="4114800" y="14002232"/>
          <a:ext cx="838200" cy="7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92" name="人件費・物件費等の状況平均値テキスト"/>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108769</xdr:rowOff>
    </xdr:from>
    <xdr:to>
      <xdr:col>19</xdr:col>
      <xdr:colOff>133350</xdr:colOff>
      <xdr:row>81</xdr:row>
      <xdr:rowOff>114782</xdr:rowOff>
    </xdr:to>
    <xdr:cxnSp macro="">
      <xdr:nvCxnSpPr>
        <xdr:cNvPr id="194" name="直線コネクタ 193"/>
        <xdr:cNvCxnSpPr/>
      </xdr:nvCxnSpPr>
      <xdr:spPr>
        <a:xfrm>
          <a:off x="3225800" y="13996219"/>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6" name="テキスト ボックス 195"/>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37850</xdr:rowOff>
    </xdr:from>
    <xdr:to>
      <xdr:col>15</xdr:col>
      <xdr:colOff>82550</xdr:colOff>
      <xdr:row>81</xdr:row>
      <xdr:rowOff>108769</xdr:rowOff>
    </xdr:to>
    <xdr:cxnSp macro="">
      <xdr:nvCxnSpPr>
        <xdr:cNvPr id="197" name="直線コネクタ 196"/>
        <xdr:cNvCxnSpPr/>
      </xdr:nvCxnSpPr>
      <xdr:spPr>
        <a:xfrm>
          <a:off x="2336800" y="13925300"/>
          <a:ext cx="889000" cy="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9" name="テキスト ボックス 198"/>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7924</xdr:rowOff>
    </xdr:from>
    <xdr:to>
      <xdr:col>11</xdr:col>
      <xdr:colOff>31750</xdr:colOff>
      <xdr:row>81</xdr:row>
      <xdr:rowOff>37850</xdr:rowOff>
    </xdr:to>
    <xdr:cxnSp macro="">
      <xdr:nvCxnSpPr>
        <xdr:cNvPr id="200" name="直線コネクタ 199"/>
        <xdr:cNvCxnSpPr/>
      </xdr:nvCxnSpPr>
      <xdr:spPr>
        <a:xfrm>
          <a:off x="1447800" y="13895374"/>
          <a:ext cx="889000" cy="2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2" name="テキスト ボックス 201"/>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4" name="テキスト ボックス 203"/>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143787</xdr:rowOff>
    </xdr:from>
    <xdr:to>
      <xdr:col>23</xdr:col>
      <xdr:colOff>184150</xdr:colOff>
      <xdr:row>82</xdr:row>
      <xdr:rowOff>73937</xdr:rowOff>
    </xdr:to>
    <xdr:sp macro="" textlink="">
      <xdr:nvSpPr>
        <xdr:cNvPr id="210" name="楕円 209"/>
        <xdr:cNvSpPr/>
      </xdr:nvSpPr>
      <xdr:spPr>
        <a:xfrm>
          <a:off x="4902200" y="140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65064</xdr:rowOff>
    </xdr:from>
    <xdr:ext cx="762000" cy="259045"/>
    <xdr:sp macro="" textlink="">
      <xdr:nvSpPr>
        <xdr:cNvPr id="211" name="人件費・物件費等の状況該当値テキスト"/>
        <xdr:cNvSpPr txBox="1"/>
      </xdr:nvSpPr>
      <xdr:spPr>
        <a:xfrm>
          <a:off x="5041900" y="1395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63982</xdr:rowOff>
    </xdr:from>
    <xdr:to>
      <xdr:col>19</xdr:col>
      <xdr:colOff>184150</xdr:colOff>
      <xdr:row>81</xdr:row>
      <xdr:rowOff>165582</xdr:rowOff>
    </xdr:to>
    <xdr:sp macro="" textlink="">
      <xdr:nvSpPr>
        <xdr:cNvPr id="212" name="楕円 211"/>
        <xdr:cNvSpPr/>
      </xdr:nvSpPr>
      <xdr:spPr>
        <a:xfrm>
          <a:off x="4064000" y="1395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4309</xdr:rowOff>
    </xdr:from>
    <xdr:ext cx="736600" cy="259045"/>
    <xdr:sp macro="" textlink="">
      <xdr:nvSpPr>
        <xdr:cNvPr id="213" name="テキスト ボックス 212"/>
        <xdr:cNvSpPr txBox="1"/>
      </xdr:nvSpPr>
      <xdr:spPr>
        <a:xfrm>
          <a:off x="3733800" y="1372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57969</xdr:rowOff>
    </xdr:from>
    <xdr:to>
      <xdr:col>15</xdr:col>
      <xdr:colOff>133350</xdr:colOff>
      <xdr:row>81</xdr:row>
      <xdr:rowOff>159569</xdr:rowOff>
    </xdr:to>
    <xdr:sp macro="" textlink="">
      <xdr:nvSpPr>
        <xdr:cNvPr id="214" name="楕円 213"/>
        <xdr:cNvSpPr/>
      </xdr:nvSpPr>
      <xdr:spPr>
        <a:xfrm>
          <a:off x="3175000" y="139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169746</xdr:rowOff>
    </xdr:from>
    <xdr:ext cx="762000" cy="259045"/>
    <xdr:sp macro="" textlink="">
      <xdr:nvSpPr>
        <xdr:cNvPr id="215" name="テキスト ボックス 214"/>
        <xdr:cNvSpPr txBox="1"/>
      </xdr:nvSpPr>
      <xdr:spPr>
        <a:xfrm>
          <a:off x="2844800" y="1371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158500</xdr:rowOff>
    </xdr:from>
    <xdr:to>
      <xdr:col>11</xdr:col>
      <xdr:colOff>82550</xdr:colOff>
      <xdr:row>81</xdr:row>
      <xdr:rowOff>88650</xdr:rowOff>
    </xdr:to>
    <xdr:sp macro="" textlink="">
      <xdr:nvSpPr>
        <xdr:cNvPr id="216" name="楕円 215"/>
        <xdr:cNvSpPr/>
      </xdr:nvSpPr>
      <xdr:spPr>
        <a:xfrm>
          <a:off x="2286000" y="138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98827</xdr:rowOff>
    </xdr:from>
    <xdr:ext cx="762000" cy="259045"/>
    <xdr:sp macro="" textlink="">
      <xdr:nvSpPr>
        <xdr:cNvPr id="217" name="テキスト ボックス 216"/>
        <xdr:cNvSpPr txBox="1"/>
      </xdr:nvSpPr>
      <xdr:spPr>
        <a:xfrm>
          <a:off x="1955800" y="1364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128574</xdr:rowOff>
    </xdr:from>
    <xdr:to>
      <xdr:col>7</xdr:col>
      <xdr:colOff>31750</xdr:colOff>
      <xdr:row>81</xdr:row>
      <xdr:rowOff>58724</xdr:rowOff>
    </xdr:to>
    <xdr:sp macro="" textlink="">
      <xdr:nvSpPr>
        <xdr:cNvPr id="218" name="楕円 217"/>
        <xdr:cNvSpPr/>
      </xdr:nvSpPr>
      <xdr:spPr>
        <a:xfrm>
          <a:off x="1397000" y="13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68901</xdr:rowOff>
    </xdr:from>
    <xdr:ext cx="762000" cy="259045"/>
    <xdr:sp macro="" textlink="">
      <xdr:nvSpPr>
        <xdr:cNvPr id="219" name="テキスト ボックス 218"/>
        <xdr:cNvSpPr txBox="1"/>
      </xdr:nvSpPr>
      <xdr:spPr>
        <a:xfrm>
          <a:off x="1066800" y="13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ラスパイレス指数は、前年度より０．４減の９７．２となっており、、類似団体平均を２．０ポイント上っており高い水準にある。</a:t>
          </a:r>
        </a:p>
        <a:p>
          <a:r>
            <a:rPr kumimoji="1" lang="ja-JP" altLang="en-US" sz="1200">
              <a:latin typeface="ＭＳ ゴシック" panose="020B0609070205080204" pitchFamily="49" charset="-128"/>
              <a:ea typeface="ＭＳ ゴシック" panose="020B0609070205080204" pitchFamily="49" charset="-128"/>
            </a:rPr>
            <a:t>　定員管理の適正化と合わせた給与体系及び諸手当の支給等の見直しを行うなど引き続き、給与制度の適正な運用に努める。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144780</xdr:rowOff>
    </xdr:to>
    <xdr:cxnSp macro="">
      <xdr:nvCxnSpPr>
        <xdr:cNvPr id="251" name="直線コネクタ 250"/>
        <xdr:cNvCxnSpPr/>
      </xdr:nvCxnSpPr>
      <xdr:spPr>
        <a:xfrm flipV="1">
          <a:off x="16179800" y="151358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2"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144780</xdr:rowOff>
    </xdr:to>
    <xdr:cxnSp macro="">
      <xdr:nvCxnSpPr>
        <xdr:cNvPr id="254" name="直線コネクタ 253"/>
        <xdr:cNvCxnSpPr/>
      </xdr:nvCxnSpPr>
      <xdr:spPr>
        <a:xfrm>
          <a:off x="15290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6" name="テキスト ボックス 255"/>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144780</xdr:rowOff>
    </xdr:to>
    <xdr:cxnSp macro="">
      <xdr:nvCxnSpPr>
        <xdr:cNvPr id="257" name="直線コネクタ 256"/>
        <xdr:cNvCxnSpPr/>
      </xdr:nvCxnSpPr>
      <xdr:spPr>
        <a:xfrm flipV="1">
          <a:off x="14401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168911</xdr:rowOff>
    </xdr:to>
    <xdr:cxnSp macro="">
      <xdr:nvCxnSpPr>
        <xdr:cNvPr id="260" name="直線コネクタ 259"/>
        <xdr:cNvCxnSpPr/>
      </xdr:nvCxnSpPr>
      <xdr:spPr>
        <a:xfrm flipV="1">
          <a:off x="13512800" y="152323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2" name="テキスト ボックス 261"/>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0" name="楕円 269"/>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64788</xdr:rowOff>
    </xdr:from>
    <xdr:ext cx="762000" cy="259045"/>
    <xdr:sp macro="" textlink="">
      <xdr:nvSpPr>
        <xdr:cNvPr id="271" name="給与水準   （国との比較）該当値テキスト"/>
        <xdr:cNvSpPr txBox="1"/>
      </xdr:nvSpPr>
      <xdr:spPr>
        <a:xfrm>
          <a:off x="17106900" y="1498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2" name="楕円 271"/>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3" name="テキスト ボックス 272"/>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4" name="楕円 273"/>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5" name="テキスト ボックス 274"/>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6" name="楕円 275"/>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7" name="テキスト ボックス 276"/>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78" name="楕円 277"/>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79" name="テキスト ボックス 278"/>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１，０００人当たりの職員数は、前年度より０．３８人増の９．３７人となったが、類似団体平均を３．８７人下回っている。</a:t>
          </a:r>
        </a:p>
        <a:p>
          <a:r>
            <a:rPr kumimoji="1" lang="ja-JP" altLang="en-US" sz="1100">
              <a:latin typeface="ＭＳ ゴシック" panose="020B0609070205080204" pitchFamily="49" charset="-128"/>
              <a:ea typeface="ＭＳ ゴシック" panose="020B0609070205080204" pitchFamily="49" charset="-128"/>
            </a:rPr>
            <a:t>　これは、平成１７年４月から平成２３年３月までの期間に職員の新規採用を見送りし、全体的な職員数の減少を図ったことが要因として挙げられる。</a:t>
          </a:r>
        </a:p>
        <a:p>
          <a:r>
            <a:rPr kumimoji="1" lang="ja-JP" altLang="en-US" sz="1100">
              <a:latin typeface="ＭＳ ゴシック" panose="020B0609070205080204" pitchFamily="49" charset="-128"/>
              <a:ea typeface="ＭＳ ゴシック" panose="020B0609070205080204" pitchFamily="49" charset="-128"/>
            </a:rPr>
            <a:t>　あらゆる分野で様々な事業が行われ事務事業が細分化されているが、引き続き各種事務事業の見直し及び民間委託の推進等による職員数の適正化を図るとともに、財政状況も考慮しながら必要最小限の職員補充に努め、定員管理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159748</xdr:rowOff>
    </xdr:from>
    <xdr:to>
      <xdr:col>81</xdr:col>
      <xdr:colOff>44450</xdr:colOff>
      <xdr:row>59</xdr:row>
      <xdr:rowOff>53794</xdr:rowOff>
    </xdr:to>
    <xdr:cxnSp macro="">
      <xdr:nvCxnSpPr>
        <xdr:cNvPr id="316" name="直線コネクタ 315"/>
        <xdr:cNvCxnSpPr/>
      </xdr:nvCxnSpPr>
      <xdr:spPr>
        <a:xfrm>
          <a:off x="16179800" y="10103848"/>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7" name="定員管理の状況平均値テキスト"/>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159748</xdr:rowOff>
    </xdr:to>
    <xdr:cxnSp macro="">
      <xdr:nvCxnSpPr>
        <xdr:cNvPr id="319" name="直線コネクタ 318"/>
        <xdr:cNvCxnSpPr/>
      </xdr:nvCxnSpPr>
      <xdr:spPr>
        <a:xfrm>
          <a:off x="15290800" y="1009867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1" name="テキスト ボックス 320"/>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116659</xdr:rowOff>
    </xdr:from>
    <xdr:to>
      <xdr:col>72</xdr:col>
      <xdr:colOff>203200</xdr:colOff>
      <xdr:row>58</xdr:row>
      <xdr:rowOff>154577</xdr:rowOff>
    </xdr:to>
    <xdr:cxnSp macro="">
      <xdr:nvCxnSpPr>
        <xdr:cNvPr id="322" name="直線コネクタ 321"/>
        <xdr:cNvCxnSpPr/>
      </xdr:nvCxnSpPr>
      <xdr:spPr>
        <a:xfrm>
          <a:off x="14401800" y="1006075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4" name="テキスト ボックス 323"/>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97699</xdr:rowOff>
    </xdr:from>
    <xdr:to>
      <xdr:col>68</xdr:col>
      <xdr:colOff>152400</xdr:colOff>
      <xdr:row>58</xdr:row>
      <xdr:rowOff>116659</xdr:rowOff>
    </xdr:to>
    <xdr:cxnSp macro="">
      <xdr:nvCxnSpPr>
        <xdr:cNvPr id="325" name="直線コネクタ 324"/>
        <xdr:cNvCxnSpPr/>
      </xdr:nvCxnSpPr>
      <xdr:spPr>
        <a:xfrm>
          <a:off x="13512800" y="1004179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7" name="テキスト ボックス 326"/>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9" name="テキスト ボックス 328"/>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2994</xdr:rowOff>
    </xdr:from>
    <xdr:to>
      <xdr:col>81</xdr:col>
      <xdr:colOff>95250</xdr:colOff>
      <xdr:row>59</xdr:row>
      <xdr:rowOff>104594</xdr:rowOff>
    </xdr:to>
    <xdr:sp macro="" textlink="">
      <xdr:nvSpPr>
        <xdr:cNvPr id="335" name="楕円 334"/>
        <xdr:cNvSpPr/>
      </xdr:nvSpPr>
      <xdr:spPr>
        <a:xfrm>
          <a:off x="169672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95721</xdr:rowOff>
    </xdr:from>
    <xdr:ext cx="762000" cy="259045"/>
    <xdr:sp macro="" textlink="">
      <xdr:nvSpPr>
        <xdr:cNvPr id="336" name="定員管理の状況該当値テキスト"/>
        <xdr:cNvSpPr txBox="1"/>
      </xdr:nvSpPr>
      <xdr:spPr>
        <a:xfrm>
          <a:off x="17106900" y="1003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108948</xdr:rowOff>
    </xdr:from>
    <xdr:to>
      <xdr:col>77</xdr:col>
      <xdr:colOff>95250</xdr:colOff>
      <xdr:row>59</xdr:row>
      <xdr:rowOff>39098</xdr:rowOff>
    </xdr:to>
    <xdr:sp macro="" textlink="">
      <xdr:nvSpPr>
        <xdr:cNvPr id="337" name="楕円 336"/>
        <xdr:cNvSpPr/>
      </xdr:nvSpPr>
      <xdr:spPr>
        <a:xfrm>
          <a:off x="16129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49275</xdr:rowOff>
    </xdr:from>
    <xdr:ext cx="736600" cy="259045"/>
    <xdr:sp macro="" textlink="">
      <xdr:nvSpPr>
        <xdr:cNvPr id="338" name="テキスト ボックス 337"/>
        <xdr:cNvSpPr txBox="1"/>
      </xdr:nvSpPr>
      <xdr:spPr>
        <a:xfrm>
          <a:off x="15798800" y="982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39" name="楕円 338"/>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0" name="テキスト ボックス 339"/>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1" name="楕円 340"/>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2" name="テキスト ボックス 341"/>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46899</xdr:rowOff>
    </xdr:from>
    <xdr:to>
      <xdr:col>64</xdr:col>
      <xdr:colOff>152400</xdr:colOff>
      <xdr:row>58</xdr:row>
      <xdr:rowOff>148499</xdr:rowOff>
    </xdr:to>
    <xdr:sp macro="" textlink="">
      <xdr:nvSpPr>
        <xdr:cNvPr id="343" name="楕円 342"/>
        <xdr:cNvSpPr/>
      </xdr:nvSpPr>
      <xdr:spPr>
        <a:xfrm>
          <a:off x="13462000" y="99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158676</xdr:rowOff>
    </xdr:from>
    <xdr:ext cx="762000" cy="259045"/>
    <xdr:sp macro="" textlink="">
      <xdr:nvSpPr>
        <xdr:cNvPr id="344" name="テキスト ボックス 343"/>
        <xdr:cNvSpPr txBox="1"/>
      </xdr:nvSpPr>
      <xdr:spPr>
        <a:xfrm>
          <a:off x="13131800" y="97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実質公債費比率は、前年度比０．７％増となり、類似団体平均を４．４％上回っており高い水準にある。</a:t>
          </a:r>
        </a:p>
        <a:p>
          <a:r>
            <a:rPr kumimoji="1" lang="ja-JP" altLang="en-US" sz="1100">
              <a:latin typeface="ＭＳ ゴシック" panose="020B0609070205080204" pitchFamily="49" charset="-128"/>
              <a:ea typeface="ＭＳ ゴシック" panose="020B0609070205080204" pitchFamily="49" charset="-128"/>
            </a:rPr>
            <a:t>　旧合併特例債事業の償還は減少しているが、耐震化に伴う学校改築事業及びデジタル共同受信施設改修事業で発行した地方債の償還が増加の要因と考えている。</a:t>
          </a:r>
        </a:p>
        <a:p>
          <a:r>
            <a:rPr kumimoji="1" lang="ja-JP" altLang="en-US" sz="1100">
              <a:latin typeface="ＭＳ ゴシック" panose="020B0609070205080204" pitchFamily="49" charset="-128"/>
              <a:ea typeface="ＭＳ ゴシック" panose="020B0609070205080204" pitchFamily="49" charset="-128"/>
            </a:rPr>
            <a:t>　今後、同時期に２校の小学校改築・改修事業に伴う地方債の償還と新規に発行した過疎対策事業債の償還が開始されるため、これまで以上に事務事業の見直しを行い、投資的事業の縮減を図り新規地方債の発行額を抑制し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135467</xdr:rowOff>
    </xdr:to>
    <xdr:cxnSp macro="">
      <xdr:nvCxnSpPr>
        <xdr:cNvPr id="379" name="直線コネクタ 378"/>
        <xdr:cNvCxnSpPr/>
      </xdr:nvCxnSpPr>
      <xdr:spPr>
        <a:xfrm>
          <a:off x="16179800" y="741397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41628</xdr:rowOff>
    </xdr:to>
    <xdr:cxnSp macro="">
      <xdr:nvCxnSpPr>
        <xdr:cNvPr id="382" name="直線コネクタ 381"/>
        <xdr:cNvCxnSpPr/>
      </xdr:nvCxnSpPr>
      <xdr:spPr>
        <a:xfrm>
          <a:off x="15290800" y="734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42</xdr:row>
      <xdr:rowOff>146050</xdr:rowOff>
    </xdr:to>
    <xdr:cxnSp macro="">
      <xdr:nvCxnSpPr>
        <xdr:cNvPr id="385" name="直線コネクタ 384"/>
        <xdr:cNvCxnSpPr/>
      </xdr:nvCxnSpPr>
      <xdr:spPr>
        <a:xfrm>
          <a:off x="14401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119239</xdr:rowOff>
    </xdr:from>
    <xdr:to>
      <xdr:col>68</xdr:col>
      <xdr:colOff>152400</xdr:colOff>
      <xdr:row>42</xdr:row>
      <xdr:rowOff>146050</xdr:rowOff>
    </xdr:to>
    <xdr:cxnSp macro="">
      <xdr:nvCxnSpPr>
        <xdr:cNvPr id="388" name="直線コネクタ 387"/>
        <xdr:cNvCxnSpPr/>
      </xdr:nvCxnSpPr>
      <xdr:spPr>
        <a:xfrm flipV="1">
          <a:off x="13512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398" name="楕円 397"/>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151994</xdr:rowOff>
    </xdr:from>
    <xdr:ext cx="762000" cy="259045"/>
    <xdr:sp macro="" textlink="">
      <xdr:nvSpPr>
        <xdr:cNvPr id="399" name="公債費負担の状況該当値テキスト"/>
        <xdr:cNvSpPr txBox="1"/>
      </xdr:nvSpPr>
      <xdr:spPr>
        <a:xfrm>
          <a:off x="17106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162278</xdr:rowOff>
    </xdr:from>
    <xdr:to>
      <xdr:col>77</xdr:col>
      <xdr:colOff>95250</xdr:colOff>
      <xdr:row>43</xdr:row>
      <xdr:rowOff>92428</xdr:rowOff>
    </xdr:to>
    <xdr:sp macro="" textlink="">
      <xdr:nvSpPr>
        <xdr:cNvPr id="400" name="楕円 399"/>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77205</xdr:rowOff>
    </xdr:from>
    <xdr:ext cx="736600" cy="259045"/>
    <xdr:sp macro="" textlink="">
      <xdr:nvSpPr>
        <xdr:cNvPr id="401" name="テキスト ボックス 400"/>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2" name="楕円 401"/>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3" name="テキスト ボックス 402"/>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4" name="楕円 403"/>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5" name="テキスト ボックス 404"/>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6" name="楕円 405"/>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7" name="テキスト ボックス 406"/>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将来負担比率は前年度１．２％増となり、類似団体平均と同率となっている。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今後、旧小学校校舎の解体事業などが控えており、公債費が増加する見込みがあるため、事業の優先度を考慮し計画的な事業の実施を図るとともに、可能な限り新規地方債発行の抑制に努めながらも、過疎対策事業債など交付税措置のある有利な地方債の活用も含め、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63712</xdr:rowOff>
    </xdr:to>
    <xdr:cxnSp macro="">
      <xdr:nvCxnSpPr>
        <xdr:cNvPr id="436" name="直線コネクタ 435"/>
        <xdr:cNvCxnSpPr/>
      </xdr:nvCxnSpPr>
      <xdr:spPr>
        <a:xfrm flipV="1">
          <a:off x="17018000" y="2370667"/>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35789</xdr:rowOff>
    </xdr:from>
    <xdr:ext cx="762000" cy="259045"/>
    <xdr:sp macro="" textlink="">
      <xdr:nvSpPr>
        <xdr:cNvPr id="437" name="将来負担の状況最小値テキスト"/>
        <xdr:cNvSpPr txBox="1"/>
      </xdr:nvSpPr>
      <xdr:spPr>
        <a:xfrm>
          <a:off x="17106900" y="346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63712</xdr:rowOff>
    </xdr:from>
    <xdr:to>
      <xdr:col>81</xdr:col>
      <xdr:colOff>133350</xdr:colOff>
      <xdr:row>20</xdr:row>
      <xdr:rowOff>63712</xdr:rowOff>
    </xdr:to>
    <xdr:cxnSp macro="">
      <xdr:nvCxnSpPr>
        <xdr:cNvPr id="438" name="直線コネクタ 437"/>
        <xdr:cNvCxnSpPr/>
      </xdr:nvCxnSpPr>
      <xdr:spPr>
        <a:xfrm>
          <a:off x="16929100" y="349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47625</xdr:rowOff>
    </xdr:from>
    <xdr:to>
      <xdr:col>81</xdr:col>
      <xdr:colOff>44450</xdr:colOff>
      <xdr:row>20</xdr:row>
      <xdr:rowOff>63712</xdr:rowOff>
    </xdr:to>
    <xdr:cxnSp macro="">
      <xdr:nvCxnSpPr>
        <xdr:cNvPr id="441" name="直線コネクタ 440"/>
        <xdr:cNvCxnSpPr/>
      </xdr:nvCxnSpPr>
      <xdr:spPr>
        <a:xfrm>
          <a:off x="16179800" y="347662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47625</xdr:rowOff>
    </xdr:from>
    <xdr:to>
      <xdr:col>77</xdr:col>
      <xdr:colOff>44450</xdr:colOff>
      <xdr:row>20</xdr:row>
      <xdr:rowOff>71755</xdr:rowOff>
    </xdr:to>
    <xdr:cxnSp macro="">
      <xdr:nvCxnSpPr>
        <xdr:cNvPr id="444" name="直線コネクタ 443"/>
        <xdr:cNvCxnSpPr/>
      </xdr:nvCxnSpPr>
      <xdr:spPr>
        <a:xfrm flipV="1">
          <a:off x="15290800" y="34766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71755</xdr:rowOff>
    </xdr:from>
    <xdr:to>
      <xdr:col>72</xdr:col>
      <xdr:colOff>203200</xdr:colOff>
      <xdr:row>20</xdr:row>
      <xdr:rowOff>154870</xdr:rowOff>
    </xdr:to>
    <xdr:cxnSp macro="">
      <xdr:nvCxnSpPr>
        <xdr:cNvPr id="447" name="直線コネクタ 446"/>
        <xdr:cNvCxnSpPr/>
      </xdr:nvCxnSpPr>
      <xdr:spPr>
        <a:xfrm flipV="1">
          <a:off x="14401800" y="3500755"/>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154870</xdr:rowOff>
    </xdr:from>
    <xdr:to>
      <xdr:col>68</xdr:col>
      <xdr:colOff>152400</xdr:colOff>
      <xdr:row>22</xdr:row>
      <xdr:rowOff>85443</xdr:rowOff>
    </xdr:to>
    <xdr:cxnSp macro="">
      <xdr:nvCxnSpPr>
        <xdr:cNvPr id="450" name="直線コネクタ 449"/>
        <xdr:cNvCxnSpPr/>
      </xdr:nvCxnSpPr>
      <xdr:spPr>
        <a:xfrm flipV="1">
          <a:off x="13512800" y="358387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53" name="フローチャート: 判断 452"/>
        <xdr:cNvSpPr/>
      </xdr:nvSpPr>
      <xdr:spPr>
        <a:xfrm>
          <a:off x="13462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54" name="テキスト ボックス 453"/>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12912</xdr:rowOff>
    </xdr:from>
    <xdr:to>
      <xdr:col>81</xdr:col>
      <xdr:colOff>95250</xdr:colOff>
      <xdr:row>20</xdr:row>
      <xdr:rowOff>114512</xdr:rowOff>
    </xdr:to>
    <xdr:sp macro="" textlink="">
      <xdr:nvSpPr>
        <xdr:cNvPr id="460" name="楕円 459"/>
        <xdr:cNvSpPr/>
      </xdr:nvSpPr>
      <xdr:spPr>
        <a:xfrm>
          <a:off x="16967200" y="34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80239</xdr:rowOff>
    </xdr:from>
    <xdr:ext cx="762000" cy="259045"/>
    <xdr:sp macro="" textlink="">
      <xdr:nvSpPr>
        <xdr:cNvPr id="461" name="将来負担の状況該当値テキスト"/>
        <xdr:cNvSpPr txBox="1"/>
      </xdr:nvSpPr>
      <xdr:spPr>
        <a:xfrm>
          <a:off x="17106900" y="333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168275</xdr:rowOff>
    </xdr:from>
    <xdr:to>
      <xdr:col>77</xdr:col>
      <xdr:colOff>95250</xdr:colOff>
      <xdr:row>20</xdr:row>
      <xdr:rowOff>98425</xdr:rowOff>
    </xdr:to>
    <xdr:sp macro="" textlink="">
      <xdr:nvSpPr>
        <xdr:cNvPr id="462" name="楕円 461"/>
        <xdr:cNvSpPr/>
      </xdr:nvSpPr>
      <xdr:spPr>
        <a:xfrm>
          <a:off x="16129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83202</xdr:rowOff>
    </xdr:from>
    <xdr:ext cx="736600" cy="259045"/>
    <xdr:sp macro="" textlink="">
      <xdr:nvSpPr>
        <xdr:cNvPr id="463" name="テキスト ボックス 462"/>
        <xdr:cNvSpPr txBox="1"/>
      </xdr:nvSpPr>
      <xdr:spPr>
        <a:xfrm>
          <a:off x="15798800" y="351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20955</xdr:rowOff>
    </xdr:from>
    <xdr:to>
      <xdr:col>73</xdr:col>
      <xdr:colOff>44450</xdr:colOff>
      <xdr:row>20</xdr:row>
      <xdr:rowOff>122555</xdr:rowOff>
    </xdr:to>
    <xdr:sp macro="" textlink="">
      <xdr:nvSpPr>
        <xdr:cNvPr id="464" name="楕円 463"/>
        <xdr:cNvSpPr/>
      </xdr:nvSpPr>
      <xdr:spPr>
        <a:xfrm>
          <a:off x="15240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107332</xdr:rowOff>
    </xdr:from>
    <xdr:ext cx="762000" cy="259045"/>
    <xdr:sp macro="" textlink="">
      <xdr:nvSpPr>
        <xdr:cNvPr id="465" name="テキスト ボックス 464"/>
        <xdr:cNvSpPr txBox="1"/>
      </xdr:nvSpPr>
      <xdr:spPr>
        <a:xfrm>
          <a:off x="14909800" y="353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104070</xdr:rowOff>
    </xdr:from>
    <xdr:to>
      <xdr:col>68</xdr:col>
      <xdr:colOff>203200</xdr:colOff>
      <xdr:row>21</xdr:row>
      <xdr:rowOff>34220</xdr:rowOff>
    </xdr:to>
    <xdr:sp macro="" textlink="">
      <xdr:nvSpPr>
        <xdr:cNvPr id="466" name="楕円 465"/>
        <xdr:cNvSpPr/>
      </xdr:nvSpPr>
      <xdr:spPr>
        <a:xfrm>
          <a:off x="14351000" y="35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18997</xdr:rowOff>
    </xdr:from>
    <xdr:ext cx="762000" cy="259045"/>
    <xdr:sp macro="" textlink="">
      <xdr:nvSpPr>
        <xdr:cNvPr id="467" name="テキスト ボックス 466"/>
        <xdr:cNvSpPr txBox="1"/>
      </xdr:nvSpPr>
      <xdr:spPr>
        <a:xfrm>
          <a:off x="14020800" y="36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34643</xdr:rowOff>
    </xdr:from>
    <xdr:to>
      <xdr:col>64</xdr:col>
      <xdr:colOff>152400</xdr:colOff>
      <xdr:row>22</xdr:row>
      <xdr:rowOff>136243</xdr:rowOff>
    </xdr:to>
    <xdr:sp macro="" textlink="">
      <xdr:nvSpPr>
        <xdr:cNvPr id="468" name="楕円 467"/>
        <xdr:cNvSpPr/>
      </xdr:nvSpPr>
      <xdr:spPr>
        <a:xfrm>
          <a:off x="13462000" y="38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121020</xdr:rowOff>
    </xdr:from>
    <xdr:ext cx="762000" cy="259045"/>
    <xdr:sp macro="" textlink="">
      <xdr:nvSpPr>
        <xdr:cNvPr id="469" name="テキスト ボックス 468"/>
        <xdr:cNvSpPr txBox="1"/>
      </xdr:nvSpPr>
      <xdr:spPr>
        <a:xfrm>
          <a:off x="13131800" y="389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16,005
15,768
326.50
13,445,532
12,887,766
441,159
6,882,069
10,055,351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人件費に係る経常収支比率は、前年度比１．０％増加し、類似団体平均を６．６％下回っている。</a:t>
          </a:r>
        </a:p>
        <a:p>
          <a:r>
            <a:rPr kumimoji="1" lang="ja-JP" altLang="en-US" sz="1200">
              <a:latin typeface="ＭＳ ゴシック" panose="020B0609070205080204" pitchFamily="49" charset="-128"/>
              <a:ea typeface="ＭＳ ゴシック" panose="020B0609070205080204" pitchFamily="49" charset="-128"/>
            </a:rPr>
            <a:t>　類似団体に比べ低い割合で推移している理由としては、平成２２年度まで続いた退職職員に対する補充の抑制が要因として挙げられる。</a:t>
          </a:r>
        </a:p>
        <a:p>
          <a:r>
            <a:rPr kumimoji="1" lang="ja-JP" altLang="en-US" sz="1200">
              <a:latin typeface="ＭＳ ゴシック" panose="020B0609070205080204" pitchFamily="49" charset="-128"/>
              <a:ea typeface="ＭＳ ゴシック" panose="020B0609070205080204" pitchFamily="49" charset="-128"/>
            </a:rPr>
            <a:t>　今後も組織機構の見直しも含め、職員の定員管理及び給与の適正化に努める。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2903</xdr:rowOff>
    </xdr:from>
    <xdr:to>
      <xdr:col>24</xdr:col>
      <xdr:colOff>25400</xdr:colOff>
      <xdr:row>34</xdr:row>
      <xdr:rowOff>68217</xdr:rowOff>
    </xdr:to>
    <xdr:cxnSp macro="">
      <xdr:nvCxnSpPr>
        <xdr:cNvPr id="68" name="直線コネクタ 67"/>
        <xdr:cNvCxnSpPr/>
      </xdr:nvCxnSpPr>
      <xdr:spPr>
        <a:xfrm>
          <a:off x="3987800" y="58322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2903</xdr:rowOff>
    </xdr:from>
    <xdr:to>
      <xdr:col>19</xdr:col>
      <xdr:colOff>187325</xdr:colOff>
      <xdr:row>34</xdr:row>
      <xdr:rowOff>15966</xdr:rowOff>
    </xdr:to>
    <xdr:cxnSp macro="">
      <xdr:nvCxnSpPr>
        <xdr:cNvPr id="71" name="直線コネクタ 70"/>
        <xdr:cNvCxnSpPr/>
      </xdr:nvCxnSpPr>
      <xdr:spPr>
        <a:xfrm flipV="1">
          <a:off x="3098800" y="58322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73" name="テキスト ボックス 72"/>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122101</xdr:rowOff>
    </xdr:from>
    <xdr:to>
      <xdr:col>15</xdr:col>
      <xdr:colOff>98425</xdr:colOff>
      <xdr:row>34</xdr:row>
      <xdr:rowOff>15966</xdr:rowOff>
    </xdr:to>
    <xdr:cxnSp macro="">
      <xdr:nvCxnSpPr>
        <xdr:cNvPr id="74" name="直線コネクタ 73"/>
        <xdr:cNvCxnSpPr/>
      </xdr:nvCxnSpPr>
      <xdr:spPr>
        <a:xfrm>
          <a:off x="2209800" y="57799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76" name="テキスト ボックス 75"/>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122101</xdr:rowOff>
    </xdr:from>
    <xdr:to>
      <xdr:col>11</xdr:col>
      <xdr:colOff>9525</xdr:colOff>
      <xdr:row>33</xdr:row>
      <xdr:rowOff>167822</xdr:rowOff>
    </xdr:to>
    <xdr:cxnSp macro="">
      <xdr:nvCxnSpPr>
        <xdr:cNvPr id="77" name="直線コネクタ 76"/>
        <xdr:cNvCxnSpPr/>
      </xdr:nvCxnSpPr>
      <xdr:spPr>
        <a:xfrm flipV="1">
          <a:off x="1320800" y="57799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9" name="テキスト ボックス 78"/>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81" name="テキスト ボックス 80"/>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17417</xdr:rowOff>
    </xdr:from>
    <xdr:to>
      <xdr:col>24</xdr:col>
      <xdr:colOff>76200</xdr:colOff>
      <xdr:row>34</xdr:row>
      <xdr:rowOff>119017</xdr:rowOff>
    </xdr:to>
    <xdr:sp macro="" textlink="">
      <xdr:nvSpPr>
        <xdr:cNvPr id="87" name="楕円 86"/>
        <xdr:cNvSpPr/>
      </xdr:nvSpPr>
      <xdr:spPr>
        <a:xfrm>
          <a:off x="47752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33944</xdr:rowOff>
    </xdr:from>
    <xdr:ext cx="762000" cy="259045"/>
    <xdr:sp macro="" textlink="">
      <xdr:nvSpPr>
        <xdr:cNvPr id="88" name="人件費該当値テキスト"/>
        <xdr:cNvSpPr txBox="1"/>
      </xdr:nvSpPr>
      <xdr:spPr>
        <a:xfrm>
          <a:off x="4914900" y="569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123553</xdr:rowOff>
    </xdr:from>
    <xdr:to>
      <xdr:col>20</xdr:col>
      <xdr:colOff>38100</xdr:colOff>
      <xdr:row>34</xdr:row>
      <xdr:rowOff>53703</xdr:rowOff>
    </xdr:to>
    <xdr:sp macro="" textlink="">
      <xdr:nvSpPr>
        <xdr:cNvPr id="89" name="楕円 88"/>
        <xdr:cNvSpPr/>
      </xdr:nvSpPr>
      <xdr:spPr>
        <a:xfrm>
          <a:off x="3937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63880</xdr:rowOff>
    </xdr:from>
    <xdr:ext cx="736600" cy="259045"/>
    <xdr:sp macro="" textlink="">
      <xdr:nvSpPr>
        <xdr:cNvPr id="90" name="テキスト ボックス 89"/>
        <xdr:cNvSpPr txBox="1"/>
      </xdr:nvSpPr>
      <xdr:spPr>
        <a:xfrm>
          <a:off x="3606800" y="555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136616</xdr:rowOff>
    </xdr:from>
    <xdr:to>
      <xdr:col>15</xdr:col>
      <xdr:colOff>149225</xdr:colOff>
      <xdr:row>34</xdr:row>
      <xdr:rowOff>66766</xdr:rowOff>
    </xdr:to>
    <xdr:sp macro="" textlink="">
      <xdr:nvSpPr>
        <xdr:cNvPr id="91" name="楕円 90"/>
        <xdr:cNvSpPr/>
      </xdr:nvSpPr>
      <xdr:spPr>
        <a:xfrm>
          <a:off x="3048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76943</xdr:rowOff>
    </xdr:from>
    <xdr:ext cx="762000" cy="259045"/>
    <xdr:sp macro="" textlink="">
      <xdr:nvSpPr>
        <xdr:cNvPr id="92" name="テキスト ボックス 91"/>
        <xdr:cNvSpPr txBox="1"/>
      </xdr:nvSpPr>
      <xdr:spPr>
        <a:xfrm>
          <a:off x="2717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71301</xdr:rowOff>
    </xdr:from>
    <xdr:to>
      <xdr:col>11</xdr:col>
      <xdr:colOff>60325</xdr:colOff>
      <xdr:row>34</xdr:row>
      <xdr:rowOff>1451</xdr:rowOff>
    </xdr:to>
    <xdr:sp macro="" textlink="">
      <xdr:nvSpPr>
        <xdr:cNvPr id="93" name="楕円 92"/>
        <xdr:cNvSpPr/>
      </xdr:nvSpPr>
      <xdr:spPr>
        <a:xfrm>
          <a:off x="2159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11628</xdr:rowOff>
    </xdr:from>
    <xdr:ext cx="762000" cy="259045"/>
    <xdr:sp macro="" textlink="">
      <xdr:nvSpPr>
        <xdr:cNvPr id="94" name="テキスト ボックス 93"/>
        <xdr:cNvSpPr txBox="1"/>
      </xdr:nvSpPr>
      <xdr:spPr>
        <a:xfrm>
          <a:off x="1828800" y="549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物件費に係る経常収支比率は、前年度比０．９％増加し、類似団体平均を０．４％上回っている。</a:t>
          </a:r>
        </a:p>
        <a:p>
          <a:r>
            <a:rPr kumimoji="1" lang="ja-JP" altLang="en-US" sz="1200">
              <a:latin typeface="ＭＳ ゴシック" panose="020B0609070205080204" pitchFamily="49" charset="-128"/>
              <a:ea typeface="ＭＳ ゴシック" panose="020B0609070205080204" pitchFamily="49" charset="-128"/>
            </a:rPr>
            <a:t>　これは、人件費及び物価高騰に伴う光熱水費の増加並びに運転業務委託料及びスクールバス運行業務委託料（人件費）の増が主な要因と考えられる。</a:t>
          </a:r>
        </a:p>
        <a:p>
          <a:r>
            <a:rPr kumimoji="1" lang="ja-JP" altLang="en-US" sz="1200">
              <a:latin typeface="ＭＳ ゴシック" panose="020B0609070205080204" pitchFamily="49" charset="-128"/>
              <a:ea typeface="ＭＳ ゴシック" panose="020B0609070205080204" pitchFamily="49" charset="-128"/>
            </a:rPr>
            <a:t>　今後の業務委託料等について、人件費相当分などの諸経費の増加が見込まれることから、引き続き施設の統廃合も含め事務事業の見直しを図り経費削減に努める。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132443</xdr:rowOff>
    </xdr:to>
    <xdr:cxnSp macro="">
      <xdr:nvCxnSpPr>
        <xdr:cNvPr id="131" name="直線コネクタ 130"/>
        <xdr:cNvCxnSpPr/>
      </xdr:nvCxnSpPr>
      <xdr:spPr>
        <a:xfrm>
          <a:off x="15671800" y="27776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34471</xdr:rowOff>
    </xdr:to>
    <xdr:cxnSp macro="">
      <xdr:nvCxnSpPr>
        <xdr:cNvPr id="134" name="直線コネクタ 133"/>
        <xdr:cNvCxnSpPr/>
      </xdr:nvCxnSpPr>
      <xdr:spPr>
        <a:xfrm>
          <a:off x="14782800" y="26688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97064</xdr:rowOff>
    </xdr:to>
    <xdr:cxnSp macro="">
      <xdr:nvCxnSpPr>
        <xdr:cNvPr id="137" name="直線コネクタ 136"/>
        <xdr:cNvCxnSpPr/>
      </xdr:nvCxnSpPr>
      <xdr:spPr>
        <a:xfrm>
          <a:off x="13893800" y="2592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75293</xdr:rowOff>
    </xdr:to>
    <xdr:cxnSp macro="">
      <xdr:nvCxnSpPr>
        <xdr:cNvPr id="140" name="直線コネクタ 139"/>
        <xdr:cNvCxnSpPr/>
      </xdr:nvCxnSpPr>
      <xdr:spPr>
        <a:xfrm flipV="1">
          <a:off x="13004800" y="2592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50" name="楕円 149"/>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53720</xdr:rowOff>
    </xdr:from>
    <xdr:ext cx="762000" cy="259045"/>
    <xdr:sp macro="" textlink="">
      <xdr:nvSpPr>
        <xdr:cNvPr id="151"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2" name="楕円 151"/>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53" name="テキスト ボックス 152"/>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4" name="楕円 153"/>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5" name="テキスト ボックス 154"/>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6" name="楕円 155"/>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7" name="テキスト ボックス 156"/>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8" name="楕円 157"/>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9" name="テキスト ボックス 158"/>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扶助費に係る経常収支比率は、前年度比０．４％減少したが、類似団体平均を１．４％上回っている。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これは、少子高齢化に伴う乳幼児～高校生の医療給付費及び小中学校給食費給付金等の減少が主な要因と考えられる。</a:t>
          </a:r>
        </a:p>
        <a:p>
          <a:r>
            <a:rPr kumimoji="1" lang="ja-JP" altLang="en-US" sz="1200">
              <a:latin typeface="ＭＳ ゴシック" panose="020B0609070205080204" pitchFamily="49" charset="-128"/>
              <a:ea typeface="ＭＳ ゴシック" panose="020B0609070205080204" pitchFamily="49" charset="-128"/>
            </a:rPr>
            <a:t>　今後、児童福祉や障害福祉など社会保障関連の扶助費が増加する可能性が非常に高く、施策の実施と財政状況のバランスを見極めながら、可能な限り、財政を圧迫しないような方向性を検討する必要がある。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78015</xdr:rowOff>
    </xdr:to>
    <xdr:cxnSp macro="">
      <xdr:nvCxnSpPr>
        <xdr:cNvPr id="194" name="直線コネクタ 193"/>
        <xdr:cNvCxnSpPr/>
      </xdr:nvCxnSpPr>
      <xdr:spPr>
        <a:xfrm flipV="1">
          <a:off x="3987800" y="10234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69850</xdr:rowOff>
    </xdr:to>
    <xdr:cxnSp macro="">
      <xdr:nvCxnSpPr>
        <xdr:cNvPr id="197" name="直線コネクタ 196"/>
        <xdr:cNvCxnSpPr/>
      </xdr:nvCxnSpPr>
      <xdr:spPr>
        <a:xfrm flipV="1">
          <a:off x="3098800" y="10365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61</xdr:row>
      <xdr:rowOff>69850</xdr:rowOff>
    </xdr:to>
    <xdr:cxnSp macro="">
      <xdr:nvCxnSpPr>
        <xdr:cNvPr id="200" name="直線コネクタ 199"/>
        <xdr:cNvCxnSpPr/>
      </xdr:nvCxnSpPr>
      <xdr:spPr>
        <a:xfrm>
          <a:off x="2209800" y="10299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45357</xdr:rowOff>
    </xdr:to>
    <xdr:cxnSp macro="">
      <xdr:nvCxnSpPr>
        <xdr:cNvPr id="203" name="直線コネクタ 202"/>
        <xdr:cNvCxnSpPr/>
      </xdr:nvCxnSpPr>
      <xdr:spPr>
        <a:xfrm flipV="1">
          <a:off x="1320800" y="1029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3" name="楕円 212"/>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4"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5" name="楕円 214"/>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6" name="テキスト ボックス 215"/>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17" name="楕円 216"/>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8" name="テキスト ボックス 217"/>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9" name="楕円 218"/>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20" name="テキスト ボックス 219"/>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21" name="楕円 220"/>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2" name="テキスト ボックス 221"/>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その他（維持補修費、繰出金等）の経常収支比率は、前年度比５．２％減少し、類似団体平均を０．３％下回っている。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これは、下水道事業会計が公営企業会計に移行したことに伴い、繰出金から補助金へ変更したことが大きな要因と考えられる。</a:t>
          </a:r>
        </a:p>
        <a:p>
          <a:r>
            <a:rPr kumimoji="1" lang="ja-JP" altLang="en-US" sz="1200">
              <a:latin typeface="ＭＳ ゴシック" panose="020B0609070205080204" pitchFamily="49" charset="-128"/>
              <a:ea typeface="ＭＳ ゴシック" panose="020B0609070205080204" pitchFamily="49" charset="-128"/>
            </a:rPr>
            <a:t>　社会保障施策に対する繰出金及び除雪経費等の維持補修費については、各年度で増減はあるが、その他の経費も含め経費節減に努め経常経費の抑制を図る必要がある。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58</xdr:row>
      <xdr:rowOff>88900</xdr:rowOff>
    </xdr:to>
    <xdr:cxnSp macro="">
      <xdr:nvCxnSpPr>
        <xdr:cNvPr id="250" name="直線コネクタ 249"/>
        <xdr:cNvCxnSpPr/>
      </xdr:nvCxnSpPr>
      <xdr:spPr>
        <a:xfrm flipV="1">
          <a:off x="16510000" y="898525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60977</xdr:rowOff>
    </xdr:from>
    <xdr:ext cx="762000" cy="259045"/>
    <xdr:sp macro="" textlink="">
      <xdr:nvSpPr>
        <xdr:cNvPr id="251" name="その他最小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88900</xdr:rowOff>
    </xdr:from>
    <xdr:to>
      <xdr:col>82</xdr:col>
      <xdr:colOff>196850</xdr:colOff>
      <xdr:row>58</xdr:row>
      <xdr:rowOff>88900</xdr:rowOff>
    </xdr:to>
    <xdr:cxnSp macro="">
      <xdr:nvCxnSpPr>
        <xdr:cNvPr id="252" name="直線コネクタ 251"/>
        <xdr:cNvCxnSpPr/>
      </xdr:nvCxnSpPr>
      <xdr:spPr>
        <a:xfrm>
          <a:off x="16421100" y="1003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53"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4" name="直線コネクタ 253"/>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146050</xdr:rowOff>
    </xdr:from>
    <xdr:to>
      <xdr:col>82</xdr:col>
      <xdr:colOff>107950</xdr:colOff>
      <xdr:row>60</xdr:row>
      <xdr:rowOff>107950</xdr:rowOff>
    </xdr:to>
    <xdr:cxnSp macro="">
      <xdr:nvCxnSpPr>
        <xdr:cNvPr id="255" name="直線コネクタ 254"/>
        <xdr:cNvCxnSpPr/>
      </xdr:nvCxnSpPr>
      <xdr:spPr>
        <a:xfrm flipV="1">
          <a:off x="15671800" y="940435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124477</xdr:rowOff>
    </xdr:from>
    <xdr:ext cx="762000" cy="259045"/>
    <xdr:sp macro="" textlink="">
      <xdr:nvSpPr>
        <xdr:cNvPr id="256" name="その他平均値テキスト"/>
        <xdr:cNvSpPr txBox="1"/>
      </xdr:nvSpPr>
      <xdr:spPr>
        <a:xfrm>
          <a:off x="16598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57" name="フローチャート: 判断 256"/>
        <xdr:cNvSpPr/>
      </xdr:nvSpPr>
      <xdr:spPr>
        <a:xfrm>
          <a:off x="16459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60</xdr:row>
      <xdr:rowOff>107950</xdr:rowOff>
    </xdr:to>
    <xdr:cxnSp macro="">
      <xdr:nvCxnSpPr>
        <xdr:cNvPr id="258" name="直線コネクタ 257"/>
        <xdr:cNvCxnSpPr/>
      </xdr:nvCxnSpPr>
      <xdr:spPr>
        <a:xfrm>
          <a:off x="14782800" y="10013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9" name="フローチャート: 判断 25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0" name="テキスト ボックス 259"/>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60</xdr:row>
      <xdr:rowOff>165100</xdr:rowOff>
    </xdr:to>
    <xdr:cxnSp macro="">
      <xdr:nvCxnSpPr>
        <xdr:cNvPr id="261" name="直線コネクタ 260"/>
        <xdr:cNvCxnSpPr/>
      </xdr:nvCxnSpPr>
      <xdr:spPr>
        <a:xfrm flipV="1">
          <a:off x="13893800" y="100139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62" name="フローチャート: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3" name="テキスト ボックス 262"/>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88900</xdr:rowOff>
    </xdr:to>
    <xdr:cxnSp macro="">
      <xdr:nvCxnSpPr>
        <xdr:cNvPr id="264" name="直線コネクタ 263"/>
        <xdr:cNvCxnSpPr/>
      </xdr:nvCxnSpPr>
      <xdr:spPr>
        <a:xfrm flipV="1">
          <a:off x="13004800" y="1045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5" name="フローチャート: 判断 264"/>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6" name="テキスト ボックス 265"/>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7" name="フローチャート: 判断 266"/>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8" name="テキスト ボックス 267"/>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95250</xdr:rowOff>
    </xdr:from>
    <xdr:to>
      <xdr:col>82</xdr:col>
      <xdr:colOff>158750</xdr:colOff>
      <xdr:row>55</xdr:row>
      <xdr:rowOff>25400</xdr:rowOff>
    </xdr:to>
    <xdr:sp macro="" textlink="">
      <xdr:nvSpPr>
        <xdr:cNvPr id="274" name="楕円 273"/>
        <xdr:cNvSpPr/>
      </xdr:nvSpPr>
      <xdr:spPr>
        <a:xfrm>
          <a:off x="16459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111777</xdr:rowOff>
    </xdr:from>
    <xdr:ext cx="762000" cy="259045"/>
    <xdr:sp macro="" textlink="">
      <xdr:nvSpPr>
        <xdr:cNvPr id="275" name="その他該当値テキスト"/>
        <xdr:cNvSpPr txBox="1"/>
      </xdr:nvSpPr>
      <xdr:spPr>
        <a:xfrm>
          <a:off x="16598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57150</xdr:rowOff>
    </xdr:from>
    <xdr:to>
      <xdr:col>78</xdr:col>
      <xdr:colOff>120650</xdr:colOff>
      <xdr:row>60</xdr:row>
      <xdr:rowOff>158750</xdr:rowOff>
    </xdr:to>
    <xdr:sp macro="" textlink="">
      <xdr:nvSpPr>
        <xdr:cNvPr id="276" name="楕円 275"/>
        <xdr:cNvSpPr/>
      </xdr:nvSpPr>
      <xdr:spPr>
        <a:xfrm>
          <a:off x="15621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143527</xdr:rowOff>
    </xdr:from>
    <xdr:ext cx="736600" cy="259045"/>
    <xdr:sp macro="" textlink="">
      <xdr:nvSpPr>
        <xdr:cNvPr id="277" name="テキスト ボックス 276"/>
        <xdr:cNvSpPr txBox="1"/>
      </xdr:nvSpPr>
      <xdr:spPr>
        <a:xfrm>
          <a:off x="15290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8" name="楕円 277"/>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9" name="テキスト ボックス 278"/>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80" name="楕円 279"/>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81" name="テキスト ボックス 280"/>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2" name="楕円 281"/>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3" name="テキスト ボックス 282"/>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補助費等に係る経常収支比率は、前年度比４．７％増加し、類似団体平均を４．６％上回っている。</a:t>
          </a:r>
        </a:p>
        <a:p>
          <a:r>
            <a:rPr kumimoji="1" lang="ja-JP" altLang="en-US" sz="1100">
              <a:latin typeface="ＭＳ ゴシック" panose="020B0609070205080204" pitchFamily="49" charset="-128"/>
              <a:ea typeface="ＭＳ ゴシック" panose="020B0609070205080204" pitchFamily="49" charset="-128"/>
            </a:rPr>
            <a:t>　これは、下水道事業会計が公営企業会計に移行したことに伴い、繰出金から補助金へ変更したことが大きな要因と考えられる。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今後、一部事務組合における大規模な施設整備等に対する負担金及び下水道事業会計への補助金の増加が見込まれるため、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一部事務組合への経費節減の提言</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及び目標として</a:t>
          </a:r>
          <a:r>
            <a:rPr kumimoji="1" lang="ja-JP" altLang="en-US" sz="1100">
              <a:latin typeface="ＭＳ ゴシック" panose="020B0609070205080204" pitchFamily="49" charset="-128"/>
              <a:ea typeface="ＭＳ ゴシック" panose="020B0609070205080204" pitchFamily="49" charset="-128"/>
            </a:rPr>
            <a:t>町単独補助金の全体的に１０～１５％削減により、補助団体の整理及び合理化を図り経費の縮減に努めていく。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3" name="直線コネクタ 312"/>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4"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5" name="直線コネクタ 314"/>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6"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7" name="直線コネクタ 316"/>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48078</xdr:rowOff>
    </xdr:from>
    <xdr:to>
      <xdr:col>82</xdr:col>
      <xdr:colOff>107950</xdr:colOff>
      <xdr:row>40</xdr:row>
      <xdr:rowOff>45357</xdr:rowOff>
    </xdr:to>
    <xdr:cxnSp macro="">
      <xdr:nvCxnSpPr>
        <xdr:cNvPr id="318" name="直線コネクタ 317"/>
        <xdr:cNvCxnSpPr/>
      </xdr:nvCxnSpPr>
      <xdr:spPr>
        <a:xfrm>
          <a:off x="15671800" y="6391728"/>
          <a:ext cx="8382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9" name="補助費等平均値テキスト"/>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20" name="フローチャート: 判断 319"/>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37</xdr:row>
      <xdr:rowOff>48078</xdr:rowOff>
    </xdr:to>
    <xdr:cxnSp macro="">
      <xdr:nvCxnSpPr>
        <xdr:cNvPr id="321" name="直線コネクタ 320"/>
        <xdr:cNvCxnSpPr/>
      </xdr:nvCxnSpPr>
      <xdr:spPr>
        <a:xfrm>
          <a:off x="14782800" y="630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2" name="フローチャート: 判断 321"/>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3" name="テキスト ボックス 322"/>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36</xdr:row>
      <xdr:rowOff>132443</xdr:rowOff>
    </xdr:to>
    <xdr:cxnSp macro="">
      <xdr:nvCxnSpPr>
        <xdr:cNvPr id="324" name="直線コネクタ 323"/>
        <xdr:cNvCxnSpPr/>
      </xdr:nvCxnSpPr>
      <xdr:spPr>
        <a:xfrm>
          <a:off x="13893800" y="59563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5" name="フローチャート: 判断 324"/>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6" name="テキスト ボックス 325"/>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64407</xdr:rowOff>
    </xdr:to>
    <xdr:cxnSp macro="">
      <xdr:nvCxnSpPr>
        <xdr:cNvPr id="327" name="直線コネクタ 326"/>
        <xdr:cNvCxnSpPr/>
      </xdr:nvCxnSpPr>
      <xdr:spPr>
        <a:xfrm flipV="1">
          <a:off x="13004800" y="595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8" name="フローチャート: 判断 327"/>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9" name="テキスト ボックス 328"/>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30" name="フローチャート: 判断 329"/>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31" name="テキスト ボックス 330"/>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166007</xdr:rowOff>
    </xdr:from>
    <xdr:to>
      <xdr:col>82</xdr:col>
      <xdr:colOff>158750</xdr:colOff>
      <xdr:row>40</xdr:row>
      <xdr:rowOff>96157</xdr:rowOff>
    </xdr:to>
    <xdr:sp macro="" textlink="">
      <xdr:nvSpPr>
        <xdr:cNvPr id="337" name="楕円 336"/>
        <xdr:cNvSpPr/>
      </xdr:nvSpPr>
      <xdr:spPr>
        <a:xfrm>
          <a:off x="16459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74584</xdr:rowOff>
    </xdr:from>
    <xdr:ext cx="762000" cy="259045"/>
    <xdr:sp macro="" textlink="">
      <xdr:nvSpPr>
        <xdr:cNvPr id="338" name="補助費等該当値テキスト"/>
        <xdr:cNvSpPr txBox="1"/>
      </xdr:nvSpPr>
      <xdr:spPr>
        <a:xfrm>
          <a:off x="165989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168728</xdr:rowOff>
    </xdr:from>
    <xdr:to>
      <xdr:col>78</xdr:col>
      <xdr:colOff>120650</xdr:colOff>
      <xdr:row>37</xdr:row>
      <xdr:rowOff>98878</xdr:rowOff>
    </xdr:to>
    <xdr:sp macro="" textlink="">
      <xdr:nvSpPr>
        <xdr:cNvPr id="339" name="楕円 338"/>
        <xdr:cNvSpPr/>
      </xdr:nvSpPr>
      <xdr:spPr>
        <a:xfrm>
          <a:off x="15621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83655</xdr:rowOff>
    </xdr:from>
    <xdr:ext cx="736600" cy="259045"/>
    <xdr:sp macro="" textlink="">
      <xdr:nvSpPr>
        <xdr:cNvPr id="340" name="テキスト ボックス 339"/>
        <xdr:cNvSpPr txBox="1"/>
      </xdr:nvSpPr>
      <xdr:spPr>
        <a:xfrm>
          <a:off x="15290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81643</xdr:rowOff>
    </xdr:from>
    <xdr:to>
      <xdr:col>74</xdr:col>
      <xdr:colOff>31750</xdr:colOff>
      <xdr:row>37</xdr:row>
      <xdr:rowOff>11793</xdr:rowOff>
    </xdr:to>
    <xdr:sp macro="" textlink="">
      <xdr:nvSpPr>
        <xdr:cNvPr id="341" name="楕円 340"/>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42" name="テキスト ボックス 341"/>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43" name="楕円 342"/>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44" name="テキスト ボックス 343"/>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13607</xdr:rowOff>
    </xdr:from>
    <xdr:to>
      <xdr:col>65</xdr:col>
      <xdr:colOff>53975</xdr:colOff>
      <xdr:row>35</xdr:row>
      <xdr:rowOff>115207</xdr:rowOff>
    </xdr:to>
    <xdr:sp macro="" textlink="">
      <xdr:nvSpPr>
        <xdr:cNvPr id="345" name="楕円 344"/>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125384</xdr:rowOff>
    </xdr:from>
    <xdr:ext cx="762000" cy="259045"/>
    <xdr:sp macro="" textlink="">
      <xdr:nvSpPr>
        <xdr:cNvPr id="346" name="テキスト ボックス 345"/>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公債費に係る経常収支比率は、前年度比２．０％減少し、類似団体平均を０．１％下回っている。</a:t>
          </a:r>
        </a:p>
        <a:p>
          <a:r>
            <a:rPr kumimoji="1" lang="ja-JP" altLang="en-US" sz="1200">
              <a:latin typeface="ＭＳ ゴシック" panose="020B0609070205080204" pitchFamily="49" charset="-128"/>
              <a:ea typeface="ＭＳ ゴシック" panose="020B0609070205080204" pitchFamily="49" charset="-128"/>
            </a:rPr>
            <a:t>　これは、合併特例債の償還が進んだこと等によるものであると考えられる。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今後は過疎対策事業債の償還が本格的に開始されるため、非常に厳しい財政運営が予想される。引き続き、地方債の新規発行を伴う普通建設事業の抑制を図っていくことが必要と考えている。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4" name="直線コネクタ 373"/>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5"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6" name="直線コネクタ 375"/>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7" name="公債費最大値テキスト"/>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8" name="直線コネクタ 377"/>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139700</xdr:rowOff>
    </xdr:from>
    <xdr:to>
      <xdr:col>24</xdr:col>
      <xdr:colOff>25400</xdr:colOff>
      <xdr:row>78</xdr:row>
      <xdr:rowOff>50800</xdr:rowOff>
    </xdr:to>
    <xdr:cxnSp macro="">
      <xdr:nvCxnSpPr>
        <xdr:cNvPr id="379" name="直線コネクタ 378"/>
        <xdr:cNvCxnSpPr/>
      </xdr:nvCxnSpPr>
      <xdr:spPr>
        <a:xfrm flipV="1">
          <a:off x="3987800" y="131699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80" name="公債費平均値テキスト"/>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81" name="フローチャート: 判断 380"/>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50800</xdr:rowOff>
    </xdr:to>
    <xdr:cxnSp macro="">
      <xdr:nvCxnSpPr>
        <xdr:cNvPr id="382" name="直線コネクタ 381"/>
        <xdr:cNvCxnSpPr/>
      </xdr:nvCxnSpPr>
      <xdr:spPr>
        <a:xfrm>
          <a:off x="3098800" y="1342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3" name="フローチャート: 判断 382"/>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4" name="テキスト ボックス 383"/>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0</xdr:rowOff>
    </xdr:from>
    <xdr:to>
      <xdr:col>15</xdr:col>
      <xdr:colOff>98425</xdr:colOff>
      <xdr:row>78</xdr:row>
      <xdr:rowOff>50800</xdr:rowOff>
    </xdr:to>
    <xdr:cxnSp macro="">
      <xdr:nvCxnSpPr>
        <xdr:cNvPr id="385" name="直線コネクタ 384"/>
        <xdr:cNvCxnSpPr/>
      </xdr:nvCxnSpPr>
      <xdr:spPr>
        <a:xfrm>
          <a:off x="2209800" y="1337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6" name="フローチャート: 判断 385"/>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7" name="テキスト ボックス 386"/>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0</xdr:rowOff>
    </xdr:from>
    <xdr:to>
      <xdr:col>11</xdr:col>
      <xdr:colOff>9525</xdr:colOff>
      <xdr:row>78</xdr:row>
      <xdr:rowOff>101600</xdr:rowOff>
    </xdr:to>
    <xdr:cxnSp macro="">
      <xdr:nvCxnSpPr>
        <xdr:cNvPr id="388" name="直線コネクタ 387"/>
        <xdr:cNvCxnSpPr/>
      </xdr:nvCxnSpPr>
      <xdr:spPr>
        <a:xfrm flipV="1">
          <a:off x="1320800" y="1337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9" name="フローチャート: 判断 388"/>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90" name="テキスト ボックス 389"/>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91" name="フローチャート: 判断 390"/>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2" name="テキスト ボックス 391"/>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98" name="楕円 397"/>
        <xdr:cNvSpPr/>
      </xdr:nvSpPr>
      <xdr:spPr>
        <a:xfrm>
          <a:off x="47752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99"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400" name="楕円 399"/>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401" name="テキスト ボックス 400"/>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402" name="楕円 401"/>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403" name="テキスト ボックス 402"/>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120650</xdr:rowOff>
    </xdr:from>
    <xdr:to>
      <xdr:col>11</xdr:col>
      <xdr:colOff>60325</xdr:colOff>
      <xdr:row>78</xdr:row>
      <xdr:rowOff>50800</xdr:rowOff>
    </xdr:to>
    <xdr:sp macro="" textlink="">
      <xdr:nvSpPr>
        <xdr:cNvPr id="404" name="楕円 403"/>
        <xdr:cNvSpPr/>
      </xdr:nvSpPr>
      <xdr:spPr>
        <a:xfrm>
          <a:off x="2159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405" name="テキスト ボックス 404"/>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50800</xdr:rowOff>
    </xdr:from>
    <xdr:to>
      <xdr:col>6</xdr:col>
      <xdr:colOff>171450</xdr:colOff>
      <xdr:row>78</xdr:row>
      <xdr:rowOff>152400</xdr:rowOff>
    </xdr:to>
    <xdr:sp macro="" textlink="">
      <xdr:nvSpPr>
        <xdr:cNvPr id="406" name="楕円 405"/>
        <xdr:cNvSpPr/>
      </xdr:nvSpPr>
      <xdr:spPr>
        <a:xfrm>
          <a:off x="1270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137177</xdr:rowOff>
    </xdr:from>
    <xdr:ext cx="762000" cy="259045"/>
    <xdr:sp macro="" textlink="">
      <xdr:nvSpPr>
        <xdr:cNvPr id="407" name="テキスト ボックス 406"/>
        <xdr:cNvSpPr txBox="1"/>
      </xdr:nvSpPr>
      <xdr:spPr>
        <a:xfrm>
          <a:off x="939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公債費以外の経常収支比率は、前年度比１．０％増加し、類似団体平均を０．５％下回っている。</a:t>
          </a:r>
        </a:p>
        <a:p>
          <a:r>
            <a:rPr kumimoji="1" lang="ja-JP" altLang="en-US" sz="1200">
              <a:latin typeface="ＭＳ ゴシック" panose="020B0609070205080204" pitchFamily="49" charset="-128"/>
              <a:ea typeface="ＭＳ ゴシック" panose="020B0609070205080204" pitchFamily="49" charset="-128"/>
            </a:rPr>
            <a:t>　物価高騰等の影響による経常経費分の増加が要因の一つであると考えられる。</a:t>
          </a:r>
        </a:p>
        <a:p>
          <a:r>
            <a:rPr kumimoji="1" lang="ja-JP" altLang="en-US" sz="1200">
              <a:latin typeface="ＭＳ ゴシック" panose="020B0609070205080204" pitchFamily="49" charset="-128"/>
              <a:ea typeface="ＭＳ ゴシック" panose="020B0609070205080204" pitchFamily="49" charset="-128"/>
            </a:rPr>
            <a:t>　今後、公共施設等の老朽化に対する維持管理経費を含め、事務事業の見直しを行い行財政改革への取り組みを進め経常経費の削減に努める。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7257</xdr:rowOff>
    </xdr:from>
    <xdr:to>
      <xdr:col>82</xdr:col>
      <xdr:colOff>107950</xdr:colOff>
      <xdr:row>81</xdr:row>
      <xdr:rowOff>26307</xdr:rowOff>
    </xdr:to>
    <xdr:cxnSp macro="">
      <xdr:nvCxnSpPr>
        <xdr:cNvPr id="437" name="直線コネクタ 436"/>
        <xdr:cNvCxnSpPr/>
      </xdr:nvCxnSpPr>
      <xdr:spPr>
        <a:xfrm flipV="1">
          <a:off x="16510000" y="126945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169834</xdr:rowOff>
    </xdr:from>
    <xdr:ext cx="762000" cy="259045"/>
    <xdr:sp macro="" textlink="">
      <xdr:nvSpPr>
        <xdr:cNvPr id="438" name="公債費以外最小値テキスト"/>
        <xdr:cNvSpPr txBox="1"/>
      </xdr:nvSpPr>
      <xdr:spPr>
        <a:xfrm>
          <a:off x="16598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26307</xdr:rowOff>
    </xdr:from>
    <xdr:to>
      <xdr:col>82</xdr:col>
      <xdr:colOff>196850</xdr:colOff>
      <xdr:row>81</xdr:row>
      <xdr:rowOff>26307</xdr:rowOff>
    </xdr:to>
    <xdr:cxnSp macro="">
      <xdr:nvCxnSpPr>
        <xdr:cNvPr id="439" name="直線コネクタ 438"/>
        <xdr:cNvCxnSpPr/>
      </xdr:nvCxnSpPr>
      <xdr:spPr>
        <a:xfrm>
          <a:off x="16421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93634</xdr:rowOff>
    </xdr:from>
    <xdr:ext cx="762000" cy="259045"/>
    <xdr:sp macro="" textlink="">
      <xdr:nvSpPr>
        <xdr:cNvPr id="440" name="公債費以外最大値テキスト"/>
        <xdr:cNvSpPr txBox="1"/>
      </xdr:nvSpPr>
      <xdr:spPr>
        <a:xfrm>
          <a:off x="16598900" y="1243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7257</xdr:rowOff>
    </xdr:from>
    <xdr:to>
      <xdr:col>82</xdr:col>
      <xdr:colOff>196850</xdr:colOff>
      <xdr:row>74</xdr:row>
      <xdr:rowOff>7257</xdr:rowOff>
    </xdr:to>
    <xdr:cxnSp macro="">
      <xdr:nvCxnSpPr>
        <xdr:cNvPr id="441" name="直線コネクタ 440"/>
        <xdr:cNvCxnSpPr/>
      </xdr:nvCxnSpPr>
      <xdr:spPr>
        <a:xfrm>
          <a:off x="16421100" y="1269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7257</xdr:rowOff>
    </xdr:to>
    <xdr:cxnSp macro="">
      <xdr:nvCxnSpPr>
        <xdr:cNvPr id="442" name="直線コネクタ 441"/>
        <xdr:cNvCxnSpPr/>
      </xdr:nvCxnSpPr>
      <xdr:spPr>
        <a:xfrm>
          <a:off x="15671800" y="13271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43" name="公債費以外平均値テキスト"/>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44" name="フローチャート: 判断 443"/>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77</xdr:row>
      <xdr:rowOff>69850</xdr:rowOff>
    </xdr:to>
    <xdr:cxnSp macro="">
      <xdr:nvCxnSpPr>
        <xdr:cNvPr id="445" name="直線コネクタ 444"/>
        <xdr:cNvCxnSpPr/>
      </xdr:nvCxnSpPr>
      <xdr:spPr>
        <a:xfrm>
          <a:off x="14782800" y="12934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125186</xdr:rowOff>
    </xdr:from>
    <xdr:to>
      <xdr:col>78</xdr:col>
      <xdr:colOff>120650</xdr:colOff>
      <xdr:row>77</xdr:row>
      <xdr:rowOff>55336</xdr:rowOff>
    </xdr:to>
    <xdr:sp macro="" textlink="">
      <xdr:nvSpPr>
        <xdr:cNvPr id="446" name="フローチャート: 判断 445"/>
        <xdr:cNvSpPr/>
      </xdr:nvSpPr>
      <xdr:spPr>
        <a:xfrm>
          <a:off x="15621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65512</xdr:rowOff>
    </xdr:from>
    <xdr:ext cx="736600" cy="259045"/>
    <xdr:sp macro="" textlink="">
      <xdr:nvSpPr>
        <xdr:cNvPr id="447" name="テキスト ボックス 446"/>
        <xdr:cNvSpPr txBox="1"/>
      </xdr:nvSpPr>
      <xdr:spPr>
        <a:xfrm>
          <a:off x="15290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58965</xdr:rowOff>
    </xdr:from>
    <xdr:to>
      <xdr:col>73</xdr:col>
      <xdr:colOff>180975</xdr:colOff>
      <xdr:row>75</xdr:row>
      <xdr:rowOff>75293</xdr:rowOff>
    </xdr:to>
    <xdr:cxnSp macro="">
      <xdr:nvCxnSpPr>
        <xdr:cNvPr id="448" name="直線コネクタ 447"/>
        <xdr:cNvCxnSpPr/>
      </xdr:nvCxnSpPr>
      <xdr:spPr>
        <a:xfrm>
          <a:off x="13893800" y="125748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122465</xdr:rowOff>
    </xdr:from>
    <xdr:to>
      <xdr:col>74</xdr:col>
      <xdr:colOff>31750</xdr:colOff>
      <xdr:row>76</xdr:row>
      <xdr:rowOff>52614</xdr:rowOff>
    </xdr:to>
    <xdr:sp macro="" textlink="">
      <xdr:nvSpPr>
        <xdr:cNvPr id="449" name="フローチャート: 判断 448"/>
        <xdr:cNvSpPr/>
      </xdr:nvSpPr>
      <xdr:spPr>
        <a:xfrm>
          <a:off x="14732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37391</xdr:rowOff>
    </xdr:from>
    <xdr:ext cx="762000" cy="259045"/>
    <xdr:sp macro="" textlink="">
      <xdr:nvSpPr>
        <xdr:cNvPr id="450" name="テキスト ボックス 449"/>
        <xdr:cNvSpPr txBox="1"/>
      </xdr:nvSpPr>
      <xdr:spPr>
        <a:xfrm>
          <a:off x="14401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58965</xdr:rowOff>
    </xdr:from>
    <xdr:to>
      <xdr:col>69</xdr:col>
      <xdr:colOff>92075</xdr:colOff>
      <xdr:row>75</xdr:row>
      <xdr:rowOff>20865</xdr:rowOff>
    </xdr:to>
    <xdr:cxnSp macro="">
      <xdr:nvCxnSpPr>
        <xdr:cNvPr id="451" name="直線コネクタ 450"/>
        <xdr:cNvCxnSpPr/>
      </xdr:nvCxnSpPr>
      <xdr:spPr>
        <a:xfrm flipV="1">
          <a:off x="13004800" y="125748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117022</xdr:rowOff>
    </xdr:from>
    <xdr:to>
      <xdr:col>69</xdr:col>
      <xdr:colOff>142875</xdr:colOff>
      <xdr:row>74</xdr:row>
      <xdr:rowOff>47172</xdr:rowOff>
    </xdr:to>
    <xdr:sp macro="" textlink="">
      <xdr:nvSpPr>
        <xdr:cNvPr id="452" name="フローチャート: 判断 451"/>
        <xdr:cNvSpPr/>
      </xdr:nvSpPr>
      <xdr:spPr>
        <a:xfrm>
          <a:off x="13843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31949</xdr:rowOff>
    </xdr:from>
    <xdr:ext cx="762000" cy="259045"/>
    <xdr:sp macro="" textlink="">
      <xdr:nvSpPr>
        <xdr:cNvPr id="453" name="テキスト ボックス 452"/>
        <xdr:cNvSpPr txBox="1"/>
      </xdr:nvSpPr>
      <xdr:spPr>
        <a:xfrm>
          <a:off x="13512800" y="127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5" name="テキスト ボックス 454"/>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61" name="楕円 460"/>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144434</xdr:rowOff>
    </xdr:from>
    <xdr:ext cx="762000" cy="259045"/>
    <xdr:sp macro="" textlink="">
      <xdr:nvSpPr>
        <xdr:cNvPr id="462" name="公債費以外該当値テキスト"/>
        <xdr:cNvSpPr txBox="1"/>
      </xdr:nvSpPr>
      <xdr:spPr>
        <a:xfrm>
          <a:off x="165989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63" name="楕円 46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64" name="テキスト ボックス 463"/>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24493</xdr:rowOff>
    </xdr:from>
    <xdr:to>
      <xdr:col>74</xdr:col>
      <xdr:colOff>31750</xdr:colOff>
      <xdr:row>75</xdr:row>
      <xdr:rowOff>126093</xdr:rowOff>
    </xdr:to>
    <xdr:sp macro="" textlink="">
      <xdr:nvSpPr>
        <xdr:cNvPr id="465" name="楕円 464"/>
        <xdr:cNvSpPr/>
      </xdr:nvSpPr>
      <xdr:spPr>
        <a:xfrm>
          <a:off x="14732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136270</xdr:rowOff>
    </xdr:from>
    <xdr:ext cx="762000" cy="259045"/>
    <xdr:sp macro="" textlink="">
      <xdr:nvSpPr>
        <xdr:cNvPr id="466" name="テキスト ボックス 465"/>
        <xdr:cNvSpPr txBox="1"/>
      </xdr:nvSpPr>
      <xdr:spPr>
        <a:xfrm>
          <a:off x="14401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8165</xdr:rowOff>
    </xdr:from>
    <xdr:to>
      <xdr:col>69</xdr:col>
      <xdr:colOff>142875</xdr:colOff>
      <xdr:row>73</xdr:row>
      <xdr:rowOff>109765</xdr:rowOff>
    </xdr:to>
    <xdr:sp macro="" textlink="">
      <xdr:nvSpPr>
        <xdr:cNvPr id="467" name="楕円 466"/>
        <xdr:cNvSpPr/>
      </xdr:nvSpPr>
      <xdr:spPr>
        <a:xfrm>
          <a:off x="13843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119942</xdr:rowOff>
    </xdr:from>
    <xdr:ext cx="762000" cy="259045"/>
    <xdr:sp macro="" textlink="">
      <xdr:nvSpPr>
        <xdr:cNvPr id="468" name="テキスト ボックス 467"/>
        <xdr:cNvSpPr txBox="1"/>
      </xdr:nvSpPr>
      <xdr:spPr>
        <a:xfrm>
          <a:off x="13512800" y="12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141515</xdr:rowOff>
    </xdr:from>
    <xdr:to>
      <xdr:col>65</xdr:col>
      <xdr:colOff>53975</xdr:colOff>
      <xdr:row>75</xdr:row>
      <xdr:rowOff>71665</xdr:rowOff>
    </xdr:to>
    <xdr:sp macro="" textlink="">
      <xdr:nvSpPr>
        <xdr:cNvPr id="469" name="楕円 468"/>
        <xdr:cNvSpPr/>
      </xdr:nvSpPr>
      <xdr:spPr>
        <a:xfrm>
          <a:off x="12954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81842</xdr:rowOff>
    </xdr:from>
    <xdr:ext cx="762000" cy="259045"/>
    <xdr:sp macro="" textlink="">
      <xdr:nvSpPr>
        <xdr:cNvPr id="470" name="テキスト ボックス 469"/>
        <xdr:cNvSpPr txBox="1"/>
      </xdr:nvSpPr>
      <xdr:spPr>
        <a:xfrm>
          <a:off x="12623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166561</xdr:rowOff>
    </xdr:from>
    <xdr:to>
      <xdr:col>29</xdr:col>
      <xdr:colOff>127000</xdr:colOff>
      <xdr:row>18</xdr:row>
      <xdr:rowOff>94958</xdr:rowOff>
    </xdr:to>
    <xdr:cxnSp macro="">
      <xdr:nvCxnSpPr>
        <xdr:cNvPr id="50" name="直線コネクタ 49"/>
        <xdr:cNvCxnSpPr/>
      </xdr:nvCxnSpPr>
      <xdr:spPr bwMode="auto">
        <a:xfrm flipV="1">
          <a:off x="5003800" y="3128836"/>
          <a:ext cx="647700" cy="99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94958</xdr:rowOff>
    </xdr:from>
    <xdr:to>
      <xdr:col>26</xdr:col>
      <xdr:colOff>50800</xdr:colOff>
      <xdr:row>18</xdr:row>
      <xdr:rowOff>113983</xdr:rowOff>
    </xdr:to>
    <xdr:cxnSp macro="">
      <xdr:nvCxnSpPr>
        <xdr:cNvPr id="53" name="直線コネクタ 52"/>
        <xdr:cNvCxnSpPr/>
      </xdr:nvCxnSpPr>
      <xdr:spPr bwMode="auto">
        <a:xfrm flipV="1">
          <a:off x="4305300" y="3228683"/>
          <a:ext cx="698500" cy="1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113983</xdr:rowOff>
    </xdr:from>
    <xdr:to>
      <xdr:col>22</xdr:col>
      <xdr:colOff>114300</xdr:colOff>
      <xdr:row>18</xdr:row>
      <xdr:rowOff>161976</xdr:rowOff>
    </xdr:to>
    <xdr:cxnSp macro="">
      <xdr:nvCxnSpPr>
        <xdr:cNvPr id="56" name="直線コネクタ 55"/>
        <xdr:cNvCxnSpPr/>
      </xdr:nvCxnSpPr>
      <xdr:spPr bwMode="auto">
        <a:xfrm flipV="1">
          <a:off x="3606800" y="3247708"/>
          <a:ext cx="698500" cy="4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161976</xdr:rowOff>
    </xdr:from>
    <xdr:to>
      <xdr:col>18</xdr:col>
      <xdr:colOff>177800</xdr:colOff>
      <xdr:row>19</xdr:row>
      <xdr:rowOff>22555</xdr:rowOff>
    </xdr:to>
    <xdr:cxnSp macro="">
      <xdr:nvCxnSpPr>
        <xdr:cNvPr id="59" name="直線コネクタ 58"/>
        <xdr:cNvCxnSpPr/>
      </xdr:nvCxnSpPr>
      <xdr:spPr bwMode="auto">
        <a:xfrm flipV="1">
          <a:off x="2908300" y="3295701"/>
          <a:ext cx="698500" cy="32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115761</xdr:rowOff>
    </xdr:from>
    <xdr:to>
      <xdr:col>29</xdr:col>
      <xdr:colOff>177800</xdr:colOff>
      <xdr:row>18</xdr:row>
      <xdr:rowOff>45911</xdr:rowOff>
    </xdr:to>
    <xdr:sp macro="" textlink="">
      <xdr:nvSpPr>
        <xdr:cNvPr id="69" name="楕円 68"/>
        <xdr:cNvSpPr/>
      </xdr:nvSpPr>
      <xdr:spPr bwMode="auto">
        <a:xfrm>
          <a:off x="5600700" y="307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87838</xdr:rowOff>
    </xdr:from>
    <xdr:ext cx="762000" cy="259045"/>
    <xdr:sp macro="" textlink="">
      <xdr:nvSpPr>
        <xdr:cNvPr id="70" name="人口1人当たり決算額の推移該当値テキスト130"/>
        <xdr:cNvSpPr txBox="1"/>
      </xdr:nvSpPr>
      <xdr:spPr>
        <a:xfrm>
          <a:off x="5740400" y="305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44158</xdr:rowOff>
    </xdr:from>
    <xdr:to>
      <xdr:col>26</xdr:col>
      <xdr:colOff>101600</xdr:colOff>
      <xdr:row>18</xdr:row>
      <xdr:rowOff>145758</xdr:rowOff>
    </xdr:to>
    <xdr:sp macro="" textlink="">
      <xdr:nvSpPr>
        <xdr:cNvPr id="71" name="楕円 70"/>
        <xdr:cNvSpPr/>
      </xdr:nvSpPr>
      <xdr:spPr bwMode="auto">
        <a:xfrm>
          <a:off x="4953000" y="317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130535</xdr:rowOff>
    </xdr:from>
    <xdr:ext cx="736600" cy="259045"/>
    <xdr:sp macro="" textlink="">
      <xdr:nvSpPr>
        <xdr:cNvPr id="72" name="テキスト ボックス 71"/>
        <xdr:cNvSpPr txBox="1"/>
      </xdr:nvSpPr>
      <xdr:spPr>
        <a:xfrm>
          <a:off x="4622800" y="326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63183</xdr:rowOff>
    </xdr:from>
    <xdr:to>
      <xdr:col>22</xdr:col>
      <xdr:colOff>165100</xdr:colOff>
      <xdr:row>18</xdr:row>
      <xdr:rowOff>164783</xdr:rowOff>
    </xdr:to>
    <xdr:sp macro="" textlink="">
      <xdr:nvSpPr>
        <xdr:cNvPr id="73" name="楕円 72"/>
        <xdr:cNvSpPr/>
      </xdr:nvSpPr>
      <xdr:spPr bwMode="auto">
        <a:xfrm>
          <a:off x="4254500" y="319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149560</xdr:rowOff>
    </xdr:from>
    <xdr:ext cx="762000" cy="259045"/>
    <xdr:sp macro="" textlink="">
      <xdr:nvSpPr>
        <xdr:cNvPr id="74" name="テキスト ボックス 73"/>
        <xdr:cNvSpPr txBox="1"/>
      </xdr:nvSpPr>
      <xdr:spPr>
        <a:xfrm>
          <a:off x="3924300" y="328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111176</xdr:rowOff>
    </xdr:from>
    <xdr:to>
      <xdr:col>19</xdr:col>
      <xdr:colOff>38100</xdr:colOff>
      <xdr:row>19</xdr:row>
      <xdr:rowOff>41326</xdr:rowOff>
    </xdr:to>
    <xdr:sp macro="" textlink="">
      <xdr:nvSpPr>
        <xdr:cNvPr id="75" name="楕円 74"/>
        <xdr:cNvSpPr/>
      </xdr:nvSpPr>
      <xdr:spPr bwMode="auto">
        <a:xfrm>
          <a:off x="3556000" y="324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26103</xdr:rowOff>
    </xdr:from>
    <xdr:ext cx="762000" cy="259045"/>
    <xdr:sp macro="" textlink="">
      <xdr:nvSpPr>
        <xdr:cNvPr id="76" name="テキスト ボックス 75"/>
        <xdr:cNvSpPr txBox="1"/>
      </xdr:nvSpPr>
      <xdr:spPr>
        <a:xfrm>
          <a:off x="3225800" y="333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143205</xdr:rowOff>
    </xdr:from>
    <xdr:to>
      <xdr:col>15</xdr:col>
      <xdr:colOff>101600</xdr:colOff>
      <xdr:row>19</xdr:row>
      <xdr:rowOff>73355</xdr:rowOff>
    </xdr:to>
    <xdr:sp macro="" textlink="">
      <xdr:nvSpPr>
        <xdr:cNvPr id="77" name="楕円 76"/>
        <xdr:cNvSpPr/>
      </xdr:nvSpPr>
      <xdr:spPr bwMode="auto">
        <a:xfrm>
          <a:off x="2857500" y="3276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58132</xdr:rowOff>
    </xdr:from>
    <xdr:ext cx="762000" cy="259045"/>
    <xdr:sp macro="" textlink="">
      <xdr:nvSpPr>
        <xdr:cNvPr id="78" name="テキスト ボックス 77"/>
        <xdr:cNvSpPr txBox="1"/>
      </xdr:nvSpPr>
      <xdr:spPr>
        <a:xfrm>
          <a:off x="2527300" y="336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203505</xdr:rowOff>
    </xdr:from>
    <xdr:to>
      <xdr:col>29</xdr:col>
      <xdr:colOff>127000</xdr:colOff>
      <xdr:row>33</xdr:row>
      <xdr:rowOff>220802</xdr:rowOff>
    </xdr:to>
    <xdr:cxnSp macro="">
      <xdr:nvCxnSpPr>
        <xdr:cNvPr id="113" name="直線コネクタ 112"/>
        <xdr:cNvCxnSpPr/>
      </xdr:nvCxnSpPr>
      <xdr:spPr bwMode="auto">
        <a:xfrm>
          <a:off x="5003800" y="6128055"/>
          <a:ext cx="647700" cy="17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203505</xdr:rowOff>
    </xdr:from>
    <xdr:to>
      <xdr:col>26</xdr:col>
      <xdr:colOff>50800</xdr:colOff>
      <xdr:row>34</xdr:row>
      <xdr:rowOff>31255</xdr:rowOff>
    </xdr:to>
    <xdr:cxnSp macro="">
      <xdr:nvCxnSpPr>
        <xdr:cNvPr id="116" name="直線コネクタ 115"/>
        <xdr:cNvCxnSpPr/>
      </xdr:nvCxnSpPr>
      <xdr:spPr bwMode="auto">
        <a:xfrm flipV="1">
          <a:off x="4305300" y="6128055"/>
          <a:ext cx="698500" cy="17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31255</xdr:rowOff>
    </xdr:from>
    <xdr:to>
      <xdr:col>22</xdr:col>
      <xdr:colOff>114300</xdr:colOff>
      <xdr:row>34</xdr:row>
      <xdr:rowOff>205524</xdr:rowOff>
    </xdr:to>
    <xdr:cxnSp macro="">
      <xdr:nvCxnSpPr>
        <xdr:cNvPr id="119" name="直線コネクタ 118"/>
        <xdr:cNvCxnSpPr/>
      </xdr:nvCxnSpPr>
      <xdr:spPr bwMode="auto">
        <a:xfrm flipV="1">
          <a:off x="3606800" y="6298705"/>
          <a:ext cx="698500" cy="17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176530</xdr:rowOff>
    </xdr:from>
    <xdr:to>
      <xdr:col>18</xdr:col>
      <xdr:colOff>177800</xdr:colOff>
      <xdr:row>34</xdr:row>
      <xdr:rowOff>205524</xdr:rowOff>
    </xdr:to>
    <xdr:cxnSp macro="">
      <xdr:nvCxnSpPr>
        <xdr:cNvPr id="122" name="直線コネクタ 121"/>
        <xdr:cNvCxnSpPr/>
      </xdr:nvCxnSpPr>
      <xdr:spPr bwMode="auto">
        <a:xfrm>
          <a:off x="2908300" y="6443980"/>
          <a:ext cx="698500" cy="28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170002</xdr:rowOff>
    </xdr:from>
    <xdr:to>
      <xdr:col>29</xdr:col>
      <xdr:colOff>177800</xdr:colOff>
      <xdr:row>33</xdr:row>
      <xdr:rowOff>271602</xdr:rowOff>
    </xdr:to>
    <xdr:sp macro="" textlink="">
      <xdr:nvSpPr>
        <xdr:cNvPr id="132" name="楕円 131"/>
        <xdr:cNvSpPr/>
      </xdr:nvSpPr>
      <xdr:spPr bwMode="auto">
        <a:xfrm>
          <a:off x="5600700" y="609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116679</xdr:rowOff>
    </xdr:from>
    <xdr:ext cx="762000" cy="259045"/>
    <xdr:sp macro="" textlink="">
      <xdr:nvSpPr>
        <xdr:cNvPr id="133" name="人口1人当たり決算額の推移該当値テキスト445"/>
        <xdr:cNvSpPr txBox="1"/>
      </xdr:nvSpPr>
      <xdr:spPr>
        <a:xfrm>
          <a:off x="5740400" y="60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152705</xdr:rowOff>
    </xdr:from>
    <xdr:to>
      <xdr:col>26</xdr:col>
      <xdr:colOff>101600</xdr:colOff>
      <xdr:row>33</xdr:row>
      <xdr:rowOff>254305</xdr:rowOff>
    </xdr:to>
    <xdr:sp macro="" textlink="">
      <xdr:nvSpPr>
        <xdr:cNvPr id="134" name="楕円 133"/>
        <xdr:cNvSpPr/>
      </xdr:nvSpPr>
      <xdr:spPr bwMode="auto">
        <a:xfrm>
          <a:off x="4953000" y="607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93032</xdr:rowOff>
    </xdr:from>
    <xdr:ext cx="736600" cy="259045"/>
    <xdr:sp macro="" textlink="">
      <xdr:nvSpPr>
        <xdr:cNvPr id="135" name="テキスト ボックス 134"/>
        <xdr:cNvSpPr txBox="1"/>
      </xdr:nvSpPr>
      <xdr:spPr>
        <a:xfrm>
          <a:off x="4622800" y="584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323355</xdr:rowOff>
    </xdr:from>
    <xdr:to>
      <xdr:col>22</xdr:col>
      <xdr:colOff>165100</xdr:colOff>
      <xdr:row>34</xdr:row>
      <xdr:rowOff>82055</xdr:rowOff>
    </xdr:to>
    <xdr:sp macro="" textlink="">
      <xdr:nvSpPr>
        <xdr:cNvPr id="136" name="楕円 135"/>
        <xdr:cNvSpPr/>
      </xdr:nvSpPr>
      <xdr:spPr bwMode="auto">
        <a:xfrm>
          <a:off x="4254500" y="6247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92232</xdr:rowOff>
    </xdr:from>
    <xdr:ext cx="762000" cy="259045"/>
    <xdr:sp macro="" textlink="">
      <xdr:nvSpPr>
        <xdr:cNvPr id="137" name="テキスト ボックス 136"/>
        <xdr:cNvSpPr txBox="1"/>
      </xdr:nvSpPr>
      <xdr:spPr>
        <a:xfrm>
          <a:off x="3924300" y="601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154724</xdr:rowOff>
    </xdr:from>
    <xdr:to>
      <xdr:col>19</xdr:col>
      <xdr:colOff>38100</xdr:colOff>
      <xdr:row>34</xdr:row>
      <xdr:rowOff>256324</xdr:rowOff>
    </xdr:to>
    <xdr:sp macro="" textlink="">
      <xdr:nvSpPr>
        <xdr:cNvPr id="138" name="楕円 137"/>
        <xdr:cNvSpPr/>
      </xdr:nvSpPr>
      <xdr:spPr bwMode="auto">
        <a:xfrm>
          <a:off x="3556000" y="642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266501</xdr:rowOff>
    </xdr:from>
    <xdr:ext cx="762000" cy="259045"/>
    <xdr:sp macro="" textlink="">
      <xdr:nvSpPr>
        <xdr:cNvPr id="139" name="テキスト ボックス 138"/>
        <xdr:cNvSpPr txBox="1"/>
      </xdr:nvSpPr>
      <xdr:spPr>
        <a:xfrm>
          <a:off x="3225800" y="619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125730</xdr:rowOff>
    </xdr:from>
    <xdr:to>
      <xdr:col>15</xdr:col>
      <xdr:colOff>101600</xdr:colOff>
      <xdr:row>34</xdr:row>
      <xdr:rowOff>227330</xdr:rowOff>
    </xdr:to>
    <xdr:sp macro="" textlink="">
      <xdr:nvSpPr>
        <xdr:cNvPr id="140" name="楕円 139"/>
        <xdr:cNvSpPr/>
      </xdr:nvSpPr>
      <xdr:spPr bwMode="auto">
        <a:xfrm>
          <a:off x="2857500" y="639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237507</xdr:rowOff>
    </xdr:from>
    <xdr:ext cx="762000" cy="259045"/>
    <xdr:sp macro="" textlink="">
      <xdr:nvSpPr>
        <xdr:cNvPr id="141" name="テキスト ボックス 140"/>
        <xdr:cNvSpPr txBox="1"/>
      </xdr:nvSpPr>
      <xdr:spPr>
        <a:xfrm>
          <a:off x="25273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16,005
15,768
326.50
13,445,532
12,887,766
441,159
6,882,069
10,055,351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104778</xdr:rowOff>
    </xdr:from>
    <xdr:to>
      <xdr:col>24</xdr:col>
      <xdr:colOff>63500</xdr:colOff>
      <xdr:row>38</xdr:row>
      <xdr:rowOff>2910</xdr:rowOff>
    </xdr:to>
    <xdr:cxnSp macro="">
      <xdr:nvCxnSpPr>
        <xdr:cNvPr id="63" name="直線コネクタ 62"/>
        <xdr:cNvCxnSpPr/>
      </xdr:nvCxnSpPr>
      <xdr:spPr>
        <a:xfrm flipV="1">
          <a:off x="3797300" y="6448428"/>
          <a:ext cx="838200" cy="6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2845</xdr:rowOff>
    </xdr:from>
    <xdr:to>
      <xdr:col>19</xdr:col>
      <xdr:colOff>177800</xdr:colOff>
      <xdr:row>38</xdr:row>
      <xdr:rowOff>2910</xdr:rowOff>
    </xdr:to>
    <xdr:cxnSp macro="">
      <xdr:nvCxnSpPr>
        <xdr:cNvPr id="66" name="直線コネクタ 65"/>
        <xdr:cNvCxnSpPr/>
      </xdr:nvCxnSpPr>
      <xdr:spPr>
        <a:xfrm>
          <a:off x="2908300" y="651794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2845</xdr:rowOff>
    </xdr:from>
    <xdr:to>
      <xdr:col>15</xdr:col>
      <xdr:colOff>50800</xdr:colOff>
      <xdr:row>38</xdr:row>
      <xdr:rowOff>39563</xdr:rowOff>
    </xdr:to>
    <xdr:cxnSp macro="">
      <xdr:nvCxnSpPr>
        <xdr:cNvPr id="69" name="直線コネクタ 68"/>
        <xdr:cNvCxnSpPr/>
      </xdr:nvCxnSpPr>
      <xdr:spPr>
        <a:xfrm flipV="1">
          <a:off x="2019300" y="6517945"/>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39563</xdr:rowOff>
    </xdr:from>
    <xdr:to>
      <xdr:col>10</xdr:col>
      <xdr:colOff>114300</xdr:colOff>
      <xdr:row>38</xdr:row>
      <xdr:rowOff>66722</xdr:rowOff>
    </xdr:to>
    <xdr:cxnSp macro="">
      <xdr:nvCxnSpPr>
        <xdr:cNvPr id="72" name="直線コネクタ 71"/>
        <xdr:cNvCxnSpPr/>
      </xdr:nvCxnSpPr>
      <xdr:spPr>
        <a:xfrm flipV="1">
          <a:off x="1130300" y="6554663"/>
          <a:ext cx="889000" cy="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53978</xdr:rowOff>
    </xdr:from>
    <xdr:to>
      <xdr:col>24</xdr:col>
      <xdr:colOff>114300</xdr:colOff>
      <xdr:row>37</xdr:row>
      <xdr:rowOff>155578</xdr:rowOff>
    </xdr:to>
    <xdr:sp macro="" textlink="">
      <xdr:nvSpPr>
        <xdr:cNvPr id="82" name="楕円 81"/>
        <xdr:cNvSpPr/>
      </xdr:nvSpPr>
      <xdr:spPr>
        <a:xfrm>
          <a:off x="4584700" y="63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32405</xdr:rowOff>
    </xdr:from>
    <xdr:ext cx="534377" cy="259045"/>
    <xdr:sp macro="" textlink="">
      <xdr:nvSpPr>
        <xdr:cNvPr id="83" name="人件費該当値テキスト"/>
        <xdr:cNvSpPr txBox="1"/>
      </xdr:nvSpPr>
      <xdr:spPr>
        <a:xfrm>
          <a:off x="4686300" y="637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123560</xdr:rowOff>
    </xdr:from>
    <xdr:to>
      <xdr:col>20</xdr:col>
      <xdr:colOff>38100</xdr:colOff>
      <xdr:row>38</xdr:row>
      <xdr:rowOff>53710</xdr:rowOff>
    </xdr:to>
    <xdr:sp macro="" textlink="">
      <xdr:nvSpPr>
        <xdr:cNvPr id="84" name="楕円 83"/>
        <xdr:cNvSpPr/>
      </xdr:nvSpPr>
      <xdr:spPr>
        <a:xfrm>
          <a:off x="3746500" y="64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44837</xdr:rowOff>
    </xdr:from>
    <xdr:ext cx="534377" cy="259045"/>
    <xdr:sp macro="" textlink="">
      <xdr:nvSpPr>
        <xdr:cNvPr id="85" name="テキスト ボックス 84"/>
        <xdr:cNvSpPr txBox="1"/>
      </xdr:nvSpPr>
      <xdr:spPr>
        <a:xfrm>
          <a:off x="3530111" y="655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123495</xdr:rowOff>
    </xdr:from>
    <xdr:to>
      <xdr:col>15</xdr:col>
      <xdr:colOff>101600</xdr:colOff>
      <xdr:row>38</xdr:row>
      <xdr:rowOff>53645</xdr:rowOff>
    </xdr:to>
    <xdr:sp macro="" textlink="">
      <xdr:nvSpPr>
        <xdr:cNvPr id="86" name="楕円 85"/>
        <xdr:cNvSpPr/>
      </xdr:nvSpPr>
      <xdr:spPr>
        <a:xfrm>
          <a:off x="2857500" y="64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44772</xdr:rowOff>
    </xdr:from>
    <xdr:ext cx="534377" cy="259045"/>
    <xdr:sp macro="" textlink="">
      <xdr:nvSpPr>
        <xdr:cNvPr id="87" name="テキスト ボックス 86"/>
        <xdr:cNvSpPr txBox="1"/>
      </xdr:nvSpPr>
      <xdr:spPr>
        <a:xfrm>
          <a:off x="2641111" y="65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160213</xdr:rowOff>
    </xdr:from>
    <xdr:to>
      <xdr:col>10</xdr:col>
      <xdr:colOff>165100</xdr:colOff>
      <xdr:row>38</xdr:row>
      <xdr:rowOff>90363</xdr:rowOff>
    </xdr:to>
    <xdr:sp macro="" textlink="">
      <xdr:nvSpPr>
        <xdr:cNvPr id="88" name="楕円 87"/>
        <xdr:cNvSpPr/>
      </xdr:nvSpPr>
      <xdr:spPr>
        <a:xfrm>
          <a:off x="1968500" y="65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81490</xdr:rowOff>
    </xdr:from>
    <xdr:ext cx="534377" cy="259045"/>
    <xdr:sp macro="" textlink="">
      <xdr:nvSpPr>
        <xdr:cNvPr id="89" name="テキスト ボックス 88"/>
        <xdr:cNvSpPr txBox="1"/>
      </xdr:nvSpPr>
      <xdr:spPr>
        <a:xfrm>
          <a:off x="1752111" y="65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15922</xdr:rowOff>
    </xdr:from>
    <xdr:to>
      <xdr:col>6</xdr:col>
      <xdr:colOff>38100</xdr:colOff>
      <xdr:row>38</xdr:row>
      <xdr:rowOff>117522</xdr:rowOff>
    </xdr:to>
    <xdr:sp macro="" textlink="">
      <xdr:nvSpPr>
        <xdr:cNvPr id="90" name="楕円 89"/>
        <xdr:cNvSpPr/>
      </xdr:nvSpPr>
      <xdr:spPr>
        <a:xfrm>
          <a:off x="1079500" y="65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108649</xdr:rowOff>
    </xdr:from>
    <xdr:ext cx="534377" cy="259045"/>
    <xdr:sp macro="" textlink="">
      <xdr:nvSpPr>
        <xdr:cNvPr id="91" name="テキスト ボックス 90"/>
        <xdr:cNvSpPr txBox="1"/>
      </xdr:nvSpPr>
      <xdr:spPr>
        <a:xfrm>
          <a:off x="863111" y="662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8" name="テキスト ボックス 107"/>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153501</xdr:rowOff>
    </xdr:from>
    <xdr:to>
      <xdr:col>24</xdr:col>
      <xdr:colOff>62865</xdr:colOff>
      <xdr:row>58</xdr:row>
      <xdr:rowOff>56695</xdr:rowOff>
    </xdr:to>
    <xdr:cxnSp macro="">
      <xdr:nvCxnSpPr>
        <xdr:cNvPr id="112" name="直線コネクタ 111"/>
        <xdr:cNvCxnSpPr/>
      </xdr:nvCxnSpPr>
      <xdr:spPr>
        <a:xfrm flipV="1">
          <a:off x="4633595" y="8897451"/>
          <a:ext cx="1270" cy="110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60522</xdr:rowOff>
    </xdr:from>
    <xdr:ext cx="534377" cy="259045"/>
    <xdr:sp macro="" textlink="">
      <xdr:nvSpPr>
        <xdr:cNvPr id="113" name="物件費最小値テキスト"/>
        <xdr:cNvSpPr txBox="1"/>
      </xdr:nvSpPr>
      <xdr:spPr>
        <a:xfrm>
          <a:off x="4686300" y="1000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56695</xdr:rowOff>
    </xdr:from>
    <xdr:to>
      <xdr:col>24</xdr:col>
      <xdr:colOff>152400</xdr:colOff>
      <xdr:row>58</xdr:row>
      <xdr:rowOff>56695</xdr:rowOff>
    </xdr:to>
    <xdr:cxnSp macro="">
      <xdr:nvCxnSpPr>
        <xdr:cNvPr id="114" name="直線コネクタ 113"/>
        <xdr:cNvCxnSpPr/>
      </xdr:nvCxnSpPr>
      <xdr:spPr>
        <a:xfrm>
          <a:off x="4546600" y="10000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100178</xdr:rowOff>
    </xdr:from>
    <xdr:ext cx="599010" cy="259045"/>
    <xdr:sp macro="" textlink="">
      <xdr:nvSpPr>
        <xdr:cNvPr id="115" name="物件費最大値テキスト"/>
        <xdr:cNvSpPr txBox="1"/>
      </xdr:nvSpPr>
      <xdr:spPr>
        <a:xfrm>
          <a:off x="4686300" y="867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153501</xdr:rowOff>
    </xdr:from>
    <xdr:to>
      <xdr:col>24</xdr:col>
      <xdr:colOff>152400</xdr:colOff>
      <xdr:row>51</xdr:row>
      <xdr:rowOff>153501</xdr:rowOff>
    </xdr:to>
    <xdr:cxnSp macro="">
      <xdr:nvCxnSpPr>
        <xdr:cNvPr id="116" name="直線コネクタ 115"/>
        <xdr:cNvCxnSpPr/>
      </xdr:nvCxnSpPr>
      <xdr:spPr>
        <a:xfrm>
          <a:off x="4546600" y="889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50415</xdr:rowOff>
    </xdr:from>
    <xdr:to>
      <xdr:col>24</xdr:col>
      <xdr:colOff>63500</xdr:colOff>
      <xdr:row>58</xdr:row>
      <xdr:rowOff>56695</xdr:rowOff>
    </xdr:to>
    <xdr:cxnSp macro="">
      <xdr:nvCxnSpPr>
        <xdr:cNvPr id="117" name="直線コネクタ 116"/>
        <xdr:cNvCxnSpPr/>
      </xdr:nvCxnSpPr>
      <xdr:spPr>
        <a:xfrm>
          <a:off x="3797300" y="9994515"/>
          <a:ext cx="838200" cy="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37328</xdr:rowOff>
    </xdr:from>
    <xdr:ext cx="599010" cy="259045"/>
    <xdr:sp macro="" textlink="">
      <xdr:nvSpPr>
        <xdr:cNvPr id="118" name="物件費平均値テキスト"/>
        <xdr:cNvSpPr txBox="1"/>
      </xdr:nvSpPr>
      <xdr:spPr>
        <a:xfrm>
          <a:off x="4686300" y="9467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14451</xdr:rowOff>
    </xdr:from>
    <xdr:to>
      <xdr:col>24</xdr:col>
      <xdr:colOff>114300</xdr:colOff>
      <xdr:row>56</xdr:row>
      <xdr:rowOff>116051</xdr:rowOff>
    </xdr:to>
    <xdr:sp macro="" textlink="">
      <xdr:nvSpPr>
        <xdr:cNvPr id="119" name="フローチャート: 判断 118"/>
        <xdr:cNvSpPr/>
      </xdr:nvSpPr>
      <xdr:spPr>
        <a:xfrm>
          <a:off x="4584700" y="961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50415</xdr:rowOff>
    </xdr:from>
    <xdr:to>
      <xdr:col>19</xdr:col>
      <xdr:colOff>177800</xdr:colOff>
      <xdr:row>58</xdr:row>
      <xdr:rowOff>90705</xdr:rowOff>
    </xdr:to>
    <xdr:cxnSp macro="">
      <xdr:nvCxnSpPr>
        <xdr:cNvPr id="120" name="直線コネクタ 119"/>
        <xdr:cNvCxnSpPr/>
      </xdr:nvCxnSpPr>
      <xdr:spPr>
        <a:xfrm flipV="1">
          <a:off x="2908300" y="9994515"/>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69035</xdr:rowOff>
    </xdr:from>
    <xdr:to>
      <xdr:col>20</xdr:col>
      <xdr:colOff>38100</xdr:colOff>
      <xdr:row>56</xdr:row>
      <xdr:rowOff>170635</xdr:rowOff>
    </xdr:to>
    <xdr:sp macro="" textlink="">
      <xdr:nvSpPr>
        <xdr:cNvPr id="121" name="フローチャート: 判断 120"/>
        <xdr:cNvSpPr/>
      </xdr:nvSpPr>
      <xdr:spPr>
        <a:xfrm>
          <a:off x="37465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15712</xdr:rowOff>
    </xdr:from>
    <xdr:ext cx="599010" cy="259045"/>
    <xdr:sp macro="" textlink="">
      <xdr:nvSpPr>
        <xdr:cNvPr id="122" name="テキスト ボックス 121"/>
        <xdr:cNvSpPr txBox="1"/>
      </xdr:nvSpPr>
      <xdr:spPr>
        <a:xfrm>
          <a:off x="3497795" y="944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90705</xdr:rowOff>
    </xdr:from>
    <xdr:to>
      <xdr:col>15</xdr:col>
      <xdr:colOff>50800</xdr:colOff>
      <xdr:row>58</xdr:row>
      <xdr:rowOff>122395</xdr:rowOff>
    </xdr:to>
    <xdr:cxnSp macro="">
      <xdr:nvCxnSpPr>
        <xdr:cNvPr id="123" name="直線コネクタ 122"/>
        <xdr:cNvCxnSpPr/>
      </xdr:nvCxnSpPr>
      <xdr:spPr>
        <a:xfrm flipV="1">
          <a:off x="2019300" y="10034805"/>
          <a:ext cx="8890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129465</xdr:rowOff>
    </xdr:from>
    <xdr:to>
      <xdr:col>15</xdr:col>
      <xdr:colOff>101600</xdr:colOff>
      <xdr:row>57</xdr:row>
      <xdr:rowOff>59615</xdr:rowOff>
    </xdr:to>
    <xdr:sp macro="" textlink="">
      <xdr:nvSpPr>
        <xdr:cNvPr id="124" name="フローチャート: 判断 123"/>
        <xdr:cNvSpPr/>
      </xdr:nvSpPr>
      <xdr:spPr>
        <a:xfrm>
          <a:off x="2857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76142</xdr:rowOff>
    </xdr:from>
    <xdr:ext cx="599010" cy="259045"/>
    <xdr:sp macro="" textlink="">
      <xdr:nvSpPr>
        <xdr:cNvPr id="125" name="テキスト ボックス 124"/>
        <xdr:cNvSpPr txBox="1"/>
      </xdr:nvSpPr>
      <xdr:spPr>
        <a:xfrm>
          <a:off x="2608795" y="95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122395</xdr:rowOff>
    </xdr:from>
    <xdr:to>
      <xdr:col>10</xdr:col>
      <xdr:colOff>114300</xdr:colOff>
      <xdr:row>58</xdr:row>
      <xdr:rowOff>125830</xdr:rowOff>
    </xdr:to>
    <xdr:cxnSp macro="">
      <xdr:nvCxnSpPr>
        <xdr:cNvPr id="126" name="直線コネクタ 125"/>
        <xdr:cNvCxnSpPr/>
      </xdr:nvCxnSpPr>
      <xdr:spPr>
        <a:xfrm flipV="1">
          <a:off x="1130300" y="10066495"/>
          <a:ext cx="8890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48203</xdr:rowOff>
    </xdr:from>
    <xdr:to>
      <xdr:col>10</xdr:col>
      <xdr:colOff>165100</xdr:colOff>
      <xdr:row>57</xdr:row>
      <xdr:rowOff>149803</xdr:rowOff>
    </xdr:to>
    <xdr:sp macro="" textlink="">
      <xdr:nvSpPr>
        <xdr:cNvPr id="127" name="フローチャート: 判断 126"/>
        <xdr:cNvSpPr/>
      </xdr:nvSpPr>
      <xdr:spPr>
        <a:xfrm>
          <a:off x="1968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166330</xdr:rowOff>
    </xdr:from>
    <xdr:ext cx="599010" cy="259045"/>
    <xdr:sp macro="" textlink="">
      <xdr:nvSpPr>
        <xdr:cNvPr id="128" name="テキスト ボックス 127"/>
        <xdr:cNvSpPr txBox="1"/>
      </xdr:nvSpPr>
      <xdr:spPr>
        <a:xfrm>
          <a:off x="1719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115857</xdr:rowOff>
    </xdr:from>
    <xdr:to>
      <xdr:col>6</xdr:col>
      <xdr:colOff>38100</xdr:colOff>
      <xdr:row>58</xdr:row>
      <xdr:rowOff>46007</xdr:rowOff>
    </xdr:to>
    <xdr:sp macro="" textlink="">
      <xdr:nvSpPr>
        <xdr:cNvPr id="129" name="フローチャート: 判断 128"/>
        <xdr:cNvSpPr/>
      </xdr:nvSpPr>
      <xdr:spPr>
        <a:xfrm>
          <a:off x="1079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62534</xdr:rowOff>
    </xdr:from>
    <xdr:ext cx="599010" cy="259045"/>
    <xdr:sp macro="" textlink="">
      <xdr:nvSpPr>
        <xdr:cNvPr id="130" name="テキスト ボックス 129"/>
        <xdr:cNvSpPr txBox="1"/>
      </xdr:nvSpPr>
      <xdr:spPr>
        <a:xfrm>
          <a:off x="830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5895</xdr:rowOff>
    </xdr:from>
    <xdr:to>
      <xdr:col>24</xdr:col>
      <xdr:colOff>114300</xdr:colOff>
      <xdr:row>58</xdr:row>
      <xdr:rowOff>107495</xdr:rowOff>
    </xdr:to>
    <xdr:sp macro="" textlink="">
      <xdr:nvSpPr>
        <xdr:cNvPr id="136" name="楕円 135"/>
        <xdr:cNvSpPr/>
      </xdr:nvSpPr>
      <xdr:spPr>
        <a:xfrm>
          <a:off x="4584700" y="99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92272</xdr:rowOff>
    </xdr:from>
    <xdr:ext cx="534377" cy="259045"/>
    <xdr:sp macro="" textlink="">
      <xdr:nvSpPr>
        <xdr:cNvPr id="137" name="物件費該当値テキスト"/>
        <xdr:cNvSpPr txBox="1"/>
      </xdr:nvSpPr>
      <xdr:spPr>
        <a:xfrm>
          <a:off x="4686300" y="986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171065</xdr:rowOff>
    </xdr:from>
    <xdr:to>
      <xdr:col>20</xdr:col>
      <xdr:colOff>38100</xdr:colOff>
      <xdr:row>58</xdr:row>
      <xdr:rowOff>101215</xdr:rowOff>
    </xdr:to>
    <xdr:sp macro="" textlink="">
      <xdr:nvSpPr>
        <xdr:cNvPr id="138" name="楕円 137"/>
        <xdr:cNvSpPr/>
      </xdr:nvSpPr>
      <xdr:spPr>
        <a:xfrm>
          <a:off x="3746500" y="99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92342</xdr:rowOff>
    </xdr:from>
    <xdr:ext cx="534377" cy="259045"/>
    <xdr:sp macro="" textlink="">
      <xdr:nvSpPr>
        <xdr:cNvPr id="139" name="テキスト ボックス 138"/>
        <xdr:cNvSpPr txBox="1"/>
      </xdr:nvSpPr>
      <xdr:spPr>
        <a:xfrm>
          <a:off x="3530111" y="100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39905</xdr:rowOff>
    </xdr:from>
    <xdr:to>
      <xdr:col>15</xdr:col>
      <xdr:colOff>101600</xdr:colOff>
      <xdr:row>58</xdr:row>
      <xdr:rowOff>141505</xdr:rowOff>
    </xdr:to>
    <xdr:sp macro="" textlink="">
      <xdr:nvSpPr>
        <xdr:cNvPr id="140" name="楕円 139"/>
        <xdr:cNvSpPr/>
      </xdr:nvSpPr>
      <xdr:spPr>
        <a:xfrm>
          <a:off x="2857500" y="99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132632</xdr:rowOff>
    </xdr:from>
    <xdr:ext cx="534377" cy="259045"/>
    <xdr:sp macro="" textlink="">
      <xdr:nvSpPr>
        <xdr:cNvPr id="141" name="テキスト ボックス 140"/>
        <xdr:cNvSpPr txBox="1"/>
      </xdr:nvSpPr>
      <xdr:spPr>
        <a:xfrm>
          <a:off x="2641111" y="100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71595</xdr:rowOff>
    </xdr:from>
    <xdr:to>
      <xdr:col>10</xdr:col>
      <xdr:colOff>165100</xdr:colOff>
      <xdr:row>59</xdr:row>
      <xdr:rowOff>1745</xdr:rowOff>
    </xdr:to>
    <xdr:sp macro="" textlink="">
      <xdr:nvSpPr>
        <xdr:cNvPr id="142" name="楕円 141"/>
        <xdr:cNvSpPr/>
      </xdr:nvSpPr>
      <xdr:spPr>
        <a:xfrm>
          <a:off x="1968500" y="100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164322</xdr:rowOff>
    </xdr:from>
    <xdr:ext cx="534377" cy="259045"/>
    <xdr:sp macro="" textlink="">
      <xdr:nvSpPr>
        <xdr:cNvPr id="143" name="テキスト ボックス 142"/>
        <xdr:cNvSpPr txBox="1"/>
      </xdr:nvSpPr>
      <xdr:spPr>
        <a:xfrm>
          <a:off x="1752111" y="101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75030</xdr:rowOff>
    </xdr:from>
    <xdr:to>
      <xdr:col>6</xdr:col>
      <xdr:colOff>38100</xdr:colOff>
      <xdr:row>59</xdr:row>
      <xdr:rowOff>5180</xdr:rowOff>
    </xdr:to>
    <xdr:sp macro="" textlink="">
      <xdr:nvSpPr>
        <xdr:cNvPr id="144" name="楕円 143"/>
        <xdr:cNvSpPr/>
      </xdr:nvSpPr>
      <xdr:spPr>
        <a:xfrm>
          <a:off x="1079500" y="100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167757</xdr:rowOff>
    </xdr:from>
    <xdr:ext cx="534377" cy="259045"/>
    <xdr:sp macro="" textlink="">
      <xdr:nvSpPr>
        <xdr:cNvPr id="145" name="テキスト ボックス 144"/>
        <xdr:cNvSpPr txBox="1"/>
      </xdr:nvSpPr>
      <xdr:spPr>
        <a:xfrm>
          <a:off x="863111" y="101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67" name="直線コネクタ 166"/>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68" name="維持補修費最小値テキスト"/>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69" name="直線コネクタ 168"/>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0" name="維持補修費最大値テキスト"/>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1" name="直線コネクタ 170"/>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148021</xdr:rowOff>
    </xdr:from>
    <xdr:to>
      <xdr:col>24</xdr:col>
      <xdr:colOff>63500</xdr:colOff>
      <xdr:row>72</xdr:row>
      <xdr:rowOff>169281</xdr:rowOff>
    </xdr:to>
    <xdr:cxnSp macro="">
      <xdr:nvCxnSpPr>
        <xdr:cNvPr id="172" name="直線コネクタ 171"/>
        <xdr:cNvCxnSpPr/>
      </xdr:nvCxnSpPr>
      <xdr:spPr>
        <a:xfrm flipV="1">
          <a:off x="3797300" y="12149521"/>
          <a:ext cx="838200" cy="3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3" name="維持補修費平均値テキスト"/>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4" name="フローチャート: 判断 173"/>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22108</xdr:rowOff>
    </xdr:from>
    <xdr:to>
      <xdr:col>19</xdr:col>
      <xdr:colOff>177800</xdr:colOff>
      <xdr:row>72</xdr:row>
      <xdr:rowOff>169281</xdr:rowOff>
    </xdr:to>
    <xdr:cxnSp macro="">
      <xdr:nvCxnSpPr>
        <xdr:cNvPr id="175" name="直線コネクタ 174"/>
        <xdr:cNvCxnSpPr/>
      </xdr:nvCxnSpPr>
      <xdr:spPr>
        <a:xfrm>
          <a:off x="2908300" y="12195058"/>
          <a:ext cx="889000" cy="3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76" name="フローチャート: 判断 175"/>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77" name="テキスト ボックス 176"/>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22108</xdr:rowOff>
    </xdr:from>
    <xdr:to>
      <xdr:col>15</xdr:col>
      <xdr:colOff>50800</xdr:colOff>
      <xdr:row>71</xdr:row>
      <xdr:rowOff>150307</xdr:rowOff>
    </xdr:to>
    <xdr:cxnSp macro="">
      <xdr:nvCxnSpPr>
        <xdr:cNvPr id="178" name="直線コネクタ 177"/>
        <xdr:cNvCxnSpPr/>
      </xdr:nvCxnSpPr>
      <xdr:spPr>
        <a:xfrm flipV="1">
          <a:off x="2019300" y="12195058"/>
          <a:ext cx="889000" cy="1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79" name="フローチャート: 判断 178"/>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119584</xdr:rowOff>
    </xdr:from>
    <xdr:ext cx="534377" cy="259045"/>
    <xdr:sp macro="" textlink="">
      <xdr:nvSpPr>
        <xdr:cNvPr id="180" name="テキスト ボックス 179"/>
        <xdr:cNvSpPr txBox="1"/>
      </xdr:nvSpPr>
      <xdr:spPr>
        <a:xfrm>
          <a:off x="2641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150307</xdr:rowOff>
    </xdr:from>
    <xdr:to>
      <xdr:col>10</xdr:col>
      <xdr:colOff>114300</xdr:colOff>
      <xdr:row>72</xdr:row>
      <xdr:rowOff>33355</xdr:rowOff>
    </xdr:to>
    <xdr:cxnSp macro="">
      <xdr:nvCxnSpPr>
        <xdr:cNvPr id="181" name="直線コネクタ 180"/>
        <xdr:cNvCxnSpPr/>
      </xdr:nvCxnSpPr>
      <xdr:spPr>
        <a:xfrm flipV="1">
          <a:off x="1130300" y="12323257"/>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2" name="フローチャート: 判断 181"/>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3" name="テキスト ボックス 182"/>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4" name="フローチャート: 判断 183"/>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5" name="テキスト ボックス 184"/>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97221</xdr:rowOff>
    </xdr:from>
    <xdr:to>
      <xdr:col>24</xdr:col>
      <xdr:colOff>114300</xdr:colOff>
      <xdr:row>71</xdr:row>
      <xdr:rowOff>27371</xdr:rowOff>
    </xdr:to>
    <xdr:sp macro="" textlink="">
      <xdr:nvSpPr>
        <xdr:cNvPr id="191" name="楕円 190"/>
        <xdr:cNvSpPr/>
      </xdr:nvSpPr>
      <xdr:spPr>
        <a:xfrm>
          <a:off x="4584700" y="120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50248</xdr:rowOff>
    </xdr:from>
    <xdr:ext cx="534377" cy="259045"/>
    <xdr:sp macro="" textlink="">
      <xdr:nvSpPr>
        <xdr:cNvPr id="192" name="維持補修費該当値テキスト"/>
        <xdr:cNvSpPr txBox="1"/>
      </xdr:nvSpPr>
      <xdr:spPr>
        <a:xfrm>
          <a:off x="4686300" y="120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118481</xdr:rowOff>
    </xdr:from>
    <xdr:to>
      <xdr:col>20</xdr:col>
      <xdr:colOff>38100</xdr:colOff>
      <xdr:row>73</xdr:row>
      <xdr:rowOff>48631</xdr:rowOff>
    </xdr:to>
    <xdr:sp macro="" textlink="">
      <xdr:nvSpPr>
        <xdr:cNvPr id="193" name="楕円 192"/>
        <xdr:cNvSpPr/>
      </xdr:nvSpPr>
      <xdr:spPr>
        <a:xfrm>
          <a:off x="3746500" y="124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65158</xdr:rowOff>
    </xdr:from>
    <xdr:ext cx="534377" cy="259045"/>
    <xdr:sp macro="" textlink="">
      <xdr:nvSpPr>
        <xdr:cNvPr id="194" name="テキスト ボックス 193"/>
        <xdr:cNvSpPr txBox="1"/>
      </xdr:nvSpPr>
      <xdr:spPr>
        <a:xfrm>
          <a:off x="3530111" y="122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142758</xdr:rowOff>
    </xdr:from>
    <xdr:to>
      <xdr:col>15</xdr:col>
      <xdr:colOff>101600</xdr:colOff>
      <xdr:row>71</xdr:row>
      <xdr:rowOff>72908</xdr:rowOff>
    </xdr:to>
    <xdr:sp macro="" textlink="">
      <xdr:nvSpPr>
        <xdr:cNvPr id="195" name="楕円 194"/>
        <xdr:cNvSpPr/>
      </xdr:nvSpPr>
      <xdr:spPr>
        <a:xfrm>
          <a:off x="2857500" y="121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89435</xdr:rowOff>
    </xdr:from>
    <xdr:ext cx="534377" cy="259045"/>
    <xdr:sp macro="" textlink="">
      <xdr:nvSpPr>
        <xdr:cNvPr id="196" name="テキスト ボックス 195"/>
        <xdr:cNvSpPr txBox="1"/>
      </xdr:nvSpPr>
      <xdr:spPr>
        <a:xfrm>
          <a:off x="2641111" y="119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99507</xdr:rowOff>
    </xdr:from>
    <xdr:to>
      <xdr:col>10</xdr:col>
      <xdr:colOff>165100</xdr:colOff>
      <xdr:row>72</xdr:row>
      <xdr:rowOff>29657</xdr:rowOff>
    </xdr:to>
    <xdr:sp macro="" textlink="">
      <xdr:nvSpPr>
        <xdr:cNvPr id="197" name="楕円 196"/>
        <xdr:cNvSpPr/>
      </xdr:nvSpPr>
      <xdr:spPr>
        <a:xfrm>
          <a:off x="1968500" y="122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46184</xdr:rowOff>
    </xdr:from>
    <xdr:ext cx="534377" cy="259045"/>
    <xdr:sp macro="" textlink="">
      <xdr:nvSpPr>
        <xdr:cNvPr id="198" name="テキスト ボックス 197"/>
        <xdr:cNvSpPr txBox="1"/>
      </xdr:nvSpPr>
      <xdr:spPr>
        <a:xfrm>
          <a:off x="1752111" y="120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154005</xdr:rowOff>
    </xdr:from>
    <xdr:to>
      <xdr:col>6</xdr:col>
      <xdr:colOff>38100</xdr:colOff>
      <xdr:row>72</xdr:row>
      <xdr:rowOff>84155</xdr:rowOff>
    </xdr:to>
    <xdr:sp macro="" textlink="">
      <xdr:nvSpPr>
        <xdr:cNvPr id="199" name="楕円 198"/>
        <xdr:cNvSpPr/>
      </xdr:nvSpPr>
      <xdr:spPr>
        <a:xfrm>
          <a:off x="1079500" y="123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100682</xdr:rowOff>
    </xdr:from>
    <xdr:ext cx="534377" cy="259045"/>
    <xdr:sp macro="" textlink="">
      <xdr:nvSpPr>
        <xdr:cNvPr id="200" name="テキスト ボックス 199"/>
        <xdr:cNvSpPr txBox="1"/>
      </xdr:nvSpPr>
      <xdr:spPr>
        <a:xfrm>
          <a:off x="863111" y="121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5" name="直線コネクタ 224"/>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26" name="扶助費最小値テキスト"/>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27" name="直線コネクタ 226"/>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28" name="扶助費最大値テキスト"/>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29" name="直線コネクタ 228"/>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36945</xdr:rowOff>
    </xdr:from>
    <xdr:to>
      <xdr:col>24</xdr:col>
      <xdr:colOff>63500</xdr:colOff>
      <xdr:row>92</xdr:row>
      <xdr:rowOff>21934</xdr:rowOff>
    </xdr:to>
    <xdr:cxnSp macro="">
      <xdr:nvCxnSpPr>
        <xdr:cNvPr id="230" name="直線コネクタ 229"/>
        <xdr:cNvCxnSpPr/>
      </xdr:nvCxnSpPr>
      <xdr:spPr>
        <a:xfrm>
          <a:off x="3797300" y="15467445"/>
          <a:ext cx="838200" cy="3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1" name="扶助費平均値テキスト"/>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2" name="フローチャート: 判断 231"/>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36945</xdr:rowOff>
    </xdr:from>
    <xdr:to>
      <xdr:col>19</xdr:col>
      <xdr:colOff>177800</xdr:colOff>
      <xdr:row>91</xdr:row>
      <xdr:rowOff>149453</xdr:rowOff>
    </xdr:to>
    <xdr:cxnSp macro="">
      <xdr:nvCxnSpPr>
        <xdr:cNvPr id="233" name="直線コネクタ 232"/>
        <xdr:cNvCxnSpPr/>
      </xdr:nvCxnSpPr>
      <xdr:spPr>
        <a:xfrm flipV="1">
          <a:off x="2908300" y="15467445"/>
          <a:ext cx="889000" cy="28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4" name="フローチャート: 判断 233"/>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5" name="テキスト ボックス 234"/>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145910</xdr:rowOff>
    </xdr:from>
    <xdr:to>
      <xdr:col>15</xdr:col>
      <xdr:colOff>50800</xdr:colOff>
      <xdr:row>91</xdr:row>
      <xdr:rowOff>149453</xdr:rowOff>
    </xdr:to>
    <xdr:cxnSp macro="">
      <xdr:nvCxnSpPr>
        <xdr:cNvPr id="236" name="直線コネクタ 235"/>
        <xdr:cNvCxnSpPr/>
      </xdr:nvCxnSpPr>
      <xdr:spPr>
        <a:xfrm>
          <a:off x="2019300" y="15576410"/>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37" name="フローチャート: 判断 236"/>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38" name="テキスト ボックス 237"/>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145910</xdr:rowOff>
    </xdr:from>
    <xdr:to>
      <xdr:col>10</xdr:col>
      <xdr:colOff>114300</xdr:colOff>
      <xdr:row>93</xdr:row>
      <xdr:rowOff>151454</xdr:rowOff>
    </xdr:to>
    <xdr:cxnSp macro="">
      <xdr:nvCxnSpPr>
        <xdr:cNvPr id="239" name="直線コネクタ 238"/>
        <xdr:cNvCxnSpPr/>
      </xdr:nvCxnSpPr>
      <xdr:spPr>
        <a:xfrm flipV="1">
          <a:off x="1130300" y="15576410"/>
          <a:ext cx="889000" cy="5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0" name="フローチャート: 判断 239"/>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1" name="テキスト ボックス 240"/>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2" name="フローチャート: 判断 241"/>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3" name="テキスト ボックス 242"/>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142584</xdr:rowOff>
    </xdr:from>
    <xdr:to>
      <xdr:col>24</xdr:col>
      <xdr:colOff>114300</xdr:colOff>
      <xdr:row>92</xdr:row>
      <xdr:rowOff>72734</xdr:rowOff>
    </xdr:to>
    <xdr:sp macro="" textlink="">
      <xdr:nvSpPr>
        <xdr:cNvPr id="249" name="楕円 248"/>
        <xdr:cNvSpPr/>
      </xdr:nvSpPr>
      <xdr:spPr>
        <a:xfrm>
          <a:off x="4584700" y="157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165461</xdr:rowOff>
    </xdr:from>
    <xdr:ext cx="599010" cy="259045"/>
    <xdr:sp macro="" textlink="">
      <xdr:nvSpPr>
        <xdr:cNvPr id="250" name="扶助費該当値テキスト"/>
        <xdr:cNvSpPr txBox="1"/>
      </xdr:nvSpPr>
      <xdr:spPr>
        <a:xfrm>
          <a:off x="4686300" y="1559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157595</xdr:rowOff>
    </xdr:from>
    <xdr:to>
      <xdr:col>20</xdr:col>
      <xdr:colOff>38100</xdr:colOff>
      <xdr:row>90</xdr:row>
      <xdr:rowOff>87745</xdr:rowOff>
    </xdr:to>
    <xdr:sp macro="" textlink="">
      <xdr:nvSpPr>
        <xdr:cNvPr id="251" name="楕円 250"/>
        <xdr:cNvSpPr/>
      </xdr:nvSpPr>
      <xdr:spPr>
        <a:xfrm>
          <a:off x="3746500" y="1541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104272</xdr:rowOff>
    </xdr:from>
    <xdr:ext cx="599010" cy="259045"/>
    <xdr:sp macro="" textlink="">
      <xdr:nvSpPr>
        <xdr:cNvPr id="252" name="テキスト ボックス 251"/>
        <xdr:cNvSpPr txBox="1"/>
      </xdr:nvSpPr>
      <xdr:spPr>
        <a:xfrm>
          <a:off x="3497795" y="1519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98653</xdr:rowOff>
    </xdr:from>
    <xdr:to>
      <xdr:col>15</xdr:col>
      <xdr:colOff>101600</xdr:colOff>
      <xdr:row>92</xdr:row>
      <xdr:rowOff>28803</xdr:rowOff>
    </xdr:to>
    <xdr:sp macro="" textlink="">
      <xdr:nvSpPr>
        <xdr:cNvPr id="253" name="楕円 252"/>
        <xdr:cNvSpPr/>
      </xdr:nvSpPr>
      <xdr:spPr>
        <a:xfrm>
          <a:off x="2857500" y="157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45330</xdr:rowOff>
    </xdr:from>
    <xdr:ext cx="599010" cy="259045"/>
    <xdr:sp macro="" textlink="">
      <xdr:nvSpPr>
        <xdr:cNvPr id="254" name="テキスト ボックス 253"/>
        <xdr:cNvSpPr txBox="1"/>
      </xdr:nvSpPr>
      <xdr:spPr>
        <a:xfrm>
          <a:off x="2608795" y="154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95110</xdr:rowOff>
    </xdr:from>
    <xdr:to>
      <xdr:col>10</xdr:col>
      <xdr:colOff>165100</xdr:colOff>
      <xdr:row>91</xdr:row>
      <xdr:rowOff>25260</xdr:rowOff>
    </xdr:to>
    <xdr:sp macro="" textlink="">
      <xdr:nvSpPr>
        <xdr:cNvPr id="255" name="楕円 254"/>
        <xdr:cNvSpPr/>
      </xdr:nvSpPr>
      <xdr:spPr>
        <a:xfrm>
          <a:off x="1968500" y="155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41787</xdr:rowOff>
    </xdr:from>
    <xdr:ext cx="599010" cy="259045"/>
    <xdr:sp macro="" textlink="">
      <xdr:nvSpPr>
        <xdr:cNvPr id="256" name="テキスト ボックス 255"/>
        <xdr:cNvSpPr txBox="1"/>
      </xdr:nvSpPr>
      <xdr:spPr>
        <a:xfrm>
          <a:off x="1719795" y="1530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100654</xdr:rowOff>
    </xdr:from>
    <xdr:to>
      <xdr:col>6</xdr:col>
      <xdr:colOff>38100</xdr:colOff>
      <xdr:row>94</xdr:row>
      <xdr:rowOff>30804</xdr:rowOff>
    </xdr:to>
    <xdr:sp macro="" textlink="">
      <xdr:nvSpPr>
        <xdr:cNvPr id="257" name="楕円 256"/>
        <xdr:cNvSpPr/>
      </xdr:nvSpPr>
      <xdr:spPr>
        <a:xfrm>
          <a:off x="1079500" y="16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47331</xdr:rowOff>
    </xdr:from>
    <xdr:ext cx="599010" cy="259045"/>
    <xdr:sp macro="" textlink="">
      <xdr:nvSpPr>
        <xdr:cNvPr id="258" name="テキスト ボックス 257"/>
        <xdr:cNvSpPr txBox="1"/>
      </xdr:nvSpPr>
      <xdr:spPr>
        <a:xfrm>
          <a:off x="830795" y="1582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3" name="直線コネクタ 282"/>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4" name="補助費等最小値テキスト"/>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5" name="直線コネクタ 284"/>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86" name="補助費等最大値テキスト"/>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87" name="直線コネクタ 286"/>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99809</xdr:rowOff>
    </xdr:from>
    <xdr:to>
      <xdr:col>55</xdr:col>
      <xdr:colOff>0</xdr:colOff>
      <xdr:row>37</xdr:row>
      <xdr:rowOff>59969</xdr:rowOff>
    </xdr:to>
    <xdr:cxnSp macro="">
      <xdr:nvCxnSpPr>
        <xdr:cNvPr id="288" name="直線コネクタ 287"/>
        <xdr:cNvCxnSpPr/>
      </xdr:nvCxnSpPr>
      <xdr:spPr>
        <a:xfrm flipV="1">
          <a:off x="9639300" y="6100559"/>
          <a:ext cx="838200" cy="30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51198</xdr:rowOff>
    </xdr:from>
    <xdr:ext cx="599010" cy="259045"/>
    <xdr:sp macro="" textlink="">
      <xdr:nvSpPr>
        <xdr:cNvPr id="289" name="補助費等平均値テキスト"/>
        <xdr:cNvSpPr txBox="1"/>
      </xdr:nvSpPr>
      <xdr:spPr>
        <a:xfrm>
          <a:off x="10528300" y="5880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0" name="フローチャート: 判断 289"/>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50991</xdr:rowOff>
    </xdr:from>
    <xdr:to>
      <xdr:col>50</xdr:col>
      <xdr:colOff>114300</xdr:colOff>
      <xdr:row>37</xdr:row>
      <xdr:rowOff>59969</xdr:rowOff>
    </xdr:to>
    <xdr:cxnSp macro="">
      <xdr:nvCxnSpPr>
        <xdr:cNvPr id="291" name="直線コネクタ 290"/>
        <xdr:cNvCxnSpPr/>
      </xdr:nvCxnSpPr>
      <xdr:spPr>
        <a:xfrm>
          <a:off x="8750300" y="6394641"/>
          <a:ext cx="889000" cy="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2" name="フローチャート: 判断 291"/>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3" name="テキスト ボックス 292"/>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50991</xdr:rowOff>
    </xdr:from>
    <xdr:to>
      <xdr:col>45</xdr:col>
      <xdr:colOff>177800</xdr:colOff>
      <xdr:row>38</xdr:row>
      <xdr:rowOff>43802</xdr:rowOff>
    </xdr:to>
    <xdr:cxnSp macro="">
      <xdr:nvCxnSpPr>
        <xdr:cNvPr id="294" name="直線コネクタ 293"/>
        <xdr:cNvCxnSpPr/>
      </xdr:nvCxnSpPr>
      <xdr:spPr>
        <a:xfrm flipV="1">
          <a:off x="7861300" y="6394641"/>
          <a:ext cx="889000" cy="1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5" name="フローチャート: 判断 294"/>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296" name="テキスト ボックス 295"/>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53111</xdr:rowOff>
    </xdr:from>
    <xdr:to>
      <xdr:col>41</xdr:col>
      <xdr:colOff>50800</xdr:colOff>
      <xdr:row>38</xdr:row>
      <xdr:rowOff>43802</xdr:rowOff>
    </xdr:to>
    <xdr:cxnSp macro="">
      <xdr:nvCxnSpPr>
        <xdr:cNvPr id="297" name="直線コネクタ 296"/>
        <xdr:cNvCxnSpPr/>
      </xdr:nvCxnSpPr>
      <xdr:spPr>
        <a:xfrm>
          <a:off x="6972300" y="5196611"/>
          <a:ext cx="889000" cy="136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298" name="フローチャート: 判断 297"/>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299" name="テキスト ボックス 298"/>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0" name="フローチャート: 判断 299"/>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1" name="テキスト ボックス 300"/>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49009</xdr:rowOff>
    </xdr:from>
    <xdr:to>
      <xdr:col>55</xdr:col>
      <xdr:colOff>50800</xdr:colOff>
      <xdr:row>35</xdr:row>
      <xdr:rowOff>150609</xdr:rowOff>
    </xdr:to>
    <xdr:sp macro="" textlink="">
      <xdr:nvSpPr>
        <xdr:cNvPr id="307" name="楕円 306"/>
        <xdr:cNvSpPr/>
      </xdr:nvSpPr>
      <xdr:spPr>
        <a:xfrm>
          <a:off x="10426700" y="60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27436</xdr:rowOff>
    </xdr:from>
    <xdr:ext cx="599010" cy="259045"/>
    <xdr:sp macro="" textlink="">
      <xdr:nvSpPr>
        <xdr:cNvPr id="308" name="補助費等該当値テキスト"/>
        <xdr:cNvSpPr txBox="1"/>
      </xdr:nvSpPr>
      <xdr:spPr>
        <a:xfrm>
          <a:off x="10528300" y="602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9169</xdr:rowOff>
    </xdr:from>
    <xdr:to>
      <xdr:col>50</xdr:col>
      <xdr:colOff>165100</xdr:colOff>
      <xdr:row>37</xdr:row>
      <xdr:rowOff>110769</xdr:rowOff>
    </xdr:to>
    <xdr:sp macro="" textlink="">
      <xdr:nvSpPr>
        <xdr:cNvPr id="309" name="楕円 308"/>
        <xdr:cNvSpPr/>
      </xdr:nvSpPr>
      <xdr:spPr>
        <a:xfrm>
          <a:off x="9588500" y="63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101896</xdr:rowOff>
    </xdr:from>
    <xdr:ext cx="599010" cy="259045"/>
    <xdr:sp macro="" textlink="">
      <xdr:nvSpPr>
        <xdr:cNvPr id="310" name="テキスト ボックス 309"/>
        <xdr:cNvSpPr txBox="1"/>
      </xdr:nvSpPr>
      <xdr:spPr>
        <a:xfrm>
          <a:off x="9339795" y="644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191</xdr:rowOff>
    </xdr:from>
    <xdr:to>
      <xdr:col>46</xdr:col>
      <xdr:colOff>38100</xdr:colOff>
      <xdr:row>37</xdr:row>
      <xdr:rowOff>101791</xdr:rowOff>
    </xdr:to>
    <xdr:sp macro="" textlink="">
      <xdr:nvSpPr>
        <xdr:cNvPr id="311" name="楕円 310"/>
        <xdr:cNvSpPr/>
      </xdr:nvSpPr>
      <xdr:spPr>
        <a:xfrm>
          <a:off x="8699500" y="63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92918</xdr:rowOff>
    </xdr:from>
    <xdr:ext cx="599010" cy="259045"/>
    <xdr:sp macro="" textlink="">
      <xdr:nvSpPr>
        <xdr:cNvPr id="312" name="テキスト ボックス 311"/>
        <xdr:cNvSpPr txBox="1"/>
      </xdr:nvSpPr>
      <xdr:spPr>
        <a:xfrm>
          <a:off x="8450795" y="643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164452</xdr:rowOff>
    </xdr:from>
    <xdr:to>
      <xdr:col>41</xdr:col>
      <xdr:colOff>101600</xdr:colOff>
      <xdr:row>38</xdr:row>
      <xdr:rowOff>94602</xdr:rowOff>
    </xdr:to>
    <xdr:sp macro="" textlink="">
      <xdr:nvSpPr>
        <xdr:cNvPr id="313" name="楕円 312"/>
        <xdr:cNvSpPr/>
      </xdr:nvSpPr>
      <xdr:spPr>
        <a:xfrm>
          <a:off x="78105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85729</xdr:rowOff>
    </xdr:from>
    <xdr:ext cx="599010" cy="259045"/>
    <xdr:sp macro="" textlink="">
      <xdr:nvSpPr>
        <xdr:cNvPr id="314" name="テキスト ボックス 313"/>
        <xdr:cNvSpPr txBox="1"/>
      </xdr:nvSpPr>
      <xdr:spPr>
        <a:xfrm>
          <a:off x="7561795" y="660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2311</xdr:rowOff>
    </xdr:from>
    <xdr:to>
      <xdr:col>36</xdr:col>
      <xdr:colOff>165100</xdr:colOff>
      <xdr:row>30</xdr:row>
      <xdr:rowOff>103911</xdr:rowOff>
    </xdr:to>
    <xdr:sp macro="" textlink="">
      <xdr:nvSpPr>
        <xdr:cNvPr id="315" name="楕円 314"/>
        <xdr:cNvSpPr/>
      </xdr:nvSpPr>
      <xdr:spPr>
        <a:xfrm>
          <a:off x="6921500" y="51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95038</xdr:rowOff>
    </xdr:from>
    <xdr:ext cx="599010" cy="259045"/>
    <xdr:sp macro="" textlink="">
      <xdr:nvSpPr>
        <xdr:cNvPr id="316" name="テキスト ボックス 315"/>
        <xdr:cNvSpPr txBox="1"/>
      </xdr:nvSpPr>
      <xdr:spPr>
        <a:xfrm>
          <a:off x="6672795" y="523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39" name="直線コネクタ 338"/>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0" name="普通建設事業費最小値テキスト"/>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1" name="直線コネクタ 340"/>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2" name="普通建設事業費最大値テキスト"/>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3" name="直線コネクタ 342"/>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65634</xdr:rowOff>
    </xdr:from>
    <xdr:to>
      <xdr:col>55</xdr:col>
      <xdr:colOff>0</xdr:colOff>
      <xdr:row>57</xdr:row>
      <xdr:rowOff>39528</xdr:rowOff>
    </xdr:to>
    <xdr:cxnSp macro="">
      <xdr:nvCxnSpPr>
        <xdr:cNvPr id="344" name="直線コネクタ 343"/>
        <xdr:cNvCxnSpPr/>
      </xdr:nvCxnSpPr>
      <xdr:spPr>
        <a:xfrm flipV="1">
          <a:off x="9639300" y="9666834"/>
          <a:ext cx="838200" cy="1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5" name="普通建設事業費平均値テキスト"/>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46" name="フローチャート: 判断 345"/>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161481</xdr:rowOff>
    </xdr:from>
    <xdr:to>
      <xdr:col>50</xdr:col>
      <xdr:colOff>114300</xdr:colOff>
      <xdr:row>57</xdr:row>
      <xdr:rowOff>39528</xdr:rowOff>
    </xdr:to>
    <xdr:cxnSp macro="">
      <xdr:nvCxnSpPr>
        <xdr:cNvPr id="347" name="直線コネクタ 346"/>
        <xdr:cNvCxnSpPr/>
      </xdr:nvCxnSpPr>
      <xdr:spPr>
        <a:xfrm>
          <a:off x="8750300" y="9762681"/>
          <a:ext cx="8890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48" name="フローチャート: 判断 347"/>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49" name="テキスト ボックス 348"/>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161481</xdr:rowOff>
    </xdr:from>
    <xdr:to>
      <xdr:col>45</xdr:col>
      <xdr:colOff>177800</xdr:colOff>
      <xdr:row>57</xdr:row>
      <xdr:rowOff>131598</xdr:rowOff>
    </xdr:to>
    <xdr:cxnSp macro="">
      <xdr:nvCxnSpPr>
        <xdr:cNvPr id="350" name="直線コネクタ 349"/>
        <xdr:cNvCxnSpPr/>
      </xdr:nvCxnSpPr>
      <xdr:spPr>
        <a:xfrm flipV="1">
          <a:off x="7861300" y="9762681"/>
          <a:ext cx="889000" cy="1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1" name="フローチャート: 判断 350"/>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69988</xdr:rowOff>
    </xdr:from>
    <xdr:ext cx="534377" cy="259045"/>
    <xdr:sp macro="" textlink="">
      <xdr:nvSpPr>
        <xdr:cNvPr id="352" name="テキスト ボックス 351"/>
        <xdr:cNvSpPr txBox="1"/>
      </xdr:nvSpPr>
      <xdr:spPr>
        <a:xfrm>
          <a:off x="8483111" y="9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106553</xdr:rowOff>
    </xdr:from>
    <xdr:to>
      <xdr:col>41</xdr:col>
      <xdr:colOff>50800</xdr:colOff>
      <xdr:row>57</xdr:row>
      <xdr:rowOff>131598</xdr:rowOff>
    </xdr:to>
    <xdr:cxnSp macro="">
      <xdr:nvCxnSpPr>
        <xdr:cNvPr id="353" name="直線コネクタ 352"/>
        <xdr:cNvCxnSpPr/>
      </xdr:nvCxnSpPr>
      <xdr:spPr>
        <a:xfrm>
          <a:off x="6972300" y="9536303"/>
          <a:ext cx="889000" cy="3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4" name="フローチャート: 判断 353"/>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5" name="テキスト ボックス 354"/>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56" name="フローチャート: 判断 355"/>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57" name="テキスト ボックス 356"/>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14834</xdr:rowOff>
    </xdr:from>
    <xdr:to>
      <xdr:col>55</xdr:col>
      <xdr:colOff>50800</xdr:colOff>
      <xdr:row>56</xdr:row>
      <xdr:rowOff>116434</xdr:rowOff>
    </xdr:to>
    <xdr:sp macro="" textlink="">
      <xdr:nvSpPr>
        <xdr:cNvPr id="363" name="楕円 362"/>
        <xdr:cNvSpPr/>
      </xdr:nvSpPr>
      <xdr:spPr>
        <a:xfrm>
          <a:off x="10426700" y="96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164711</xdr:rowOff>
    </xdr:from>
    <xdr:ext cx="534377" cy="259045"/>
    <xdr:sp macro="" textlink="">
      <xdr:nvSpPr>
        <xdr:cNvPr id="364" name="普通建設事業費該当値テキスト"/>
        <xdr:cNvSpPr txBox="1"/>
      </xdr:nvSpPr>
      <xdr:spPr>
        <a:xfrm>
          <a:off x="10528300" y="95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160178</xdr:rowOff>
    </xdr:from>
    <xdr:to>
      <xdr:col>50</xdr:col>
      <xdr:colOff>165100</xdr:colOff>
      <xdr:row>57</xdr:row>
      <xdr:rowOff>90328</xdr:rowOff>
    </xdr:to>
    <xdr:sp macro="" textlink="">
      <xdr:nvSpPr>
        <xdr:cNvPr id="365" name="楕円 364"/>
        <xdr:cNvSpPr/>
      </xdr:nvSpPr>
      <xdr:spPr>
        <a:xfrm>
          <a:off x="9588500" y="97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81455</xdr:rowOff>
    </xdr:from>
    <xdr:ext cx="534377" cy="259045"/>
    <xdr:sp macro="" textlink="">
      <xdr:nvSpPr>
        <xdr:cNvPr id="366" name="テキスト ボックス 365"/>
        <xdr:cNvSpPr txBox="1"/>
      </xdr:nvSpPr>
      <xdr:spPr>
        <a:xfrm>
          <a:off x="9372111" y="98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110681</xdr:rowOff>
    </xdr:from>
    <xdr:to>
      <xdr:col>46</xdr:col>
      <xdr:colOff>38100</xdr:colOff>
      <xdr:row>57</xdr:row>
      <xdr:rowOff>40831</xdr:rowOff>
    </xdr:to>
    <xdr:sp macro="" textlink="">
      <xdr:nvSpPr>
        <xdr:cNvPr id="367" name="楕円 366"/>
        <xdr:cNvSpPr/>
      </xdr:nvSpPr>
      <xdr:spPr>
        <a:xfrm>
          <a:off x="8699500" y="97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57358</xdr:rowOff>
    </xdr:from>
    <xdr:ext cx="534377" cy="259045"/>
    <xdr:sp macro="" textlink="">
      <xdr:nvSpPr>
        <xdr:cNvPr id="368" name="テキスト ボックス 367"/>
        <xdr:cNvSpPr txBox="1"/>
      </xdr:nvSpPr>
      <xdr:spPr>
        <a:xfrm>
          <a:off x="8483111" y="94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80798</xdr:rowOff>
    </xdr:from>
    <xdr:to>
      <xdr:col>41</xdr:col>
      <xdr:colOff>101600</xdr:colOff>
      <xdr:row>58</xdr:row>
      <xdr:rowOff>10948</xdr:rowOff>
    </xdr:to>
    <xdr:sp macro="" textlink="">
      <xdr:nvSpPr>
        <xdr:cNvPr id="369" name="楕円 368"/>
        <xdr:cNvSpPr/>
      </xdr:nvSpPr>
      <xdr:spPr>
        <a:xfrm>
          <a:off x="7810500" y="9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2075</xdr:rowOff>
    </xdr:from>
    <xdr:ext cx="534377" cy="259045"/>
    <xdr:sp macro="" textlink="">
      <xdr:nvSpPr>
        <xdr:cNvPr id="370" name="テキスト ボックス 369"/>
        <xdr:cNvSpPr txBox="1"/>
      </xdr:nvSpPr>
      <xdr:spPr>
        <a:xfrm>
          <a:off x="7594111" y="99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55753</xdr:rowOff>
    </xdr:from>
    <xdr:to>
      <xdr:col>36</xdr:col>
      <xdr:colOff>165100</xdr:colOff>
      <xdr:row>55</xdr:row>
      <xdr:rowOff>157353</xdr:rowOff>
    </xdr:to>
    <xdr:sp macro="" textlink="">
      <xdr:nvSpPr>
        <xdr:cNvPr id="371" name="楕円 370"/>
        <xdr:cNvSpPr/>
      </xdr:nvSpPr>
      <xdr:spPr>
        <a:xfrm>
          <a:off x="6921500" y="94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148480</xdr:rowOff>
    </xdr:from>
    <xdr:ext cx="599010" cy="259045"/>
    <xdr:sp macro="" textlink="">
      <xdr:nvSpPr>
        <xdr:cNvPr id="372" name="テキスト ボックス 371"/>
        <xdr:cNvSpPr txBox="1"/>
      </xdr:nvSpPr>
      <xdr:spPr>
        <a:xfrm>
          <a:off x="6672795" y="957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396" name="直線コネクタ 395"/>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399" name="普通建設事業費 （ うち新規整備　）最大値テキスト"/>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0" name="直線コネクタ 399"/>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152654</xdr:rowOff>
    </xdr:from>
    <xdr:to>
      <xdr:col>55</xdr:col>
      <xdr:colOff>0</xdr:colOff>
      <xdr:row>77</xdr:row>
      <xdr:rowOff>114021</xdr:rowOff>
    </xdr:to>
    <xdr:cxnSp macro="">
      <xdr:nvCxnSpPr>
        <xdr:cNvPr id="401" name="直線コネクタ 400"/>
        <xdr:cNvCxnSpPr/>
      </xdr:nvCxnSpPr>
      <xdr:spPr>
        <a:xfrm flipV="1">
          <a:off x="9639300" y="13182854"/>
          <a:ext cx="8382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2" name="普通建設事業費 （ うち新規整備　）平均値テキスト"/>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3" name="フローチャート: 判断 402"/>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114021</xdr:rowOff>
    </xdr:from>
    <xdr:to>
      <xdr:col>50</xdr:col>
      <xdr:colOff>114300</xdr:colOff>
      <xdr:row>78</xdr:row>
      <xdr:rowOff>99771</xdr:rowOff>
    </xdr:to>
    <xdr:cxnSp macro="">
      <xdr:nvCxnSpPr>
        <xdr:cNvPr id="404" name="直線コネクタ 403"/>
        <xdr:cNvCxnSpPr/>
      </xdr:nvCxnSpPr>
      <xdr:spPr>
        <a:xfrm flipV="1">
          <a:off x="8750300" y="13315671"/>
          <a:ext cx="889000" cy="1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5" name="フローチャート: 判断 404"/>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06" name="テキスト ボックス 405"/>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99771</xdr:rowOff>
    </xdr:from>
    <xdr:to>
      <xdr:col>45</xdr:col>
      <xdr:colOff>177800</xdr:colOff>
      <xdr:row>79</xdr:row>
      <xdr:rowOff>35040</xdr:rowOff>
    </xdr:to>
    <xdr:cxnSp macro="">
      <xdr:nvCxnSpPr>
        <xdr:cNvPr id="407" name="直線コネクタ 406"/>
        <xdr:cNvCxnSpPr/>
      </xdr:nvCxnSpPr>
      <xdr:spPr>
        <a:xfrm flipV="1">
          <a:off x="7861300" y="13472871"/>
          <a:ext cx="889000" cy="10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08" name="フローチャート: 判断 407"/>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09" name="テキスト ボックス 408"/>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24561</xdr:rowOff>
    </xdr:from>
    <xdr:to>
      <xdr:col>41</xdr:col>
      <xdr:colOff>50800</xdr:colOff>
      <xdr:row>79</xdr:row>
      <xdr:rowOff>35040</xdr:rowOff>
    </xdr:to>
    <xdr:cxnSp macro="">
      <xdr:nvCxnSpPr>
        <xdr:cNvPr id="410" name="直線コネクタ 409"/>
        <xdr:cNvCxnSpPr/>
      </xdr:nvCxnSpPr>
      <xdr:spPr>
        <a:xfrm>
          <a:off x="6972300" y="13569111"/>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1" name="フローチャート: 判断 410"/>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2" name="テキスト ボックス 411"/>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3" name="フローチャート: 判断 412"/>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4" name="テキスト ボックス 413"/>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101854</xdr:rowOff>
    </xdr:from>
    <xdr:to>
      <xdr:col>55</xdr:col>
      <xdr:colOff>50800</xdr:colOff>
      <xdr:row>77</xdr:row>
      <xdr:rowOff>32004</xdr:rowOff>
    </xdr:to>
    <xdr:sp macro="" textlink="">
      <xdr:nvSpPr>
        <xdr:cNvPr id="420" name="楕円 419"/>
        <xdr:cNvSpPr/>
      </xdr:nvSpPr>
      <xdr:spPr>
        <a:xfrm>
          <a:off x="104267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80281</xdr:rowOff>
    </xdr:from>
    <xdr:ext cx="534377" cy="259045"/>
    <xdr:sp macro="" textlink="">
      <xdr:nvSpPr>
        <xdr:cNvPr id="421" name="普通建設事業費 （ うち新規整備　）該当値テキスト"/>
        <xdr:cNvSpPr txBox="1"/>
      </xdr:nvSpPr>
      <xdr:spPr>
        <a:xfrm>
          <a:off x="10528300" y="131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63221</xdr:rowOff>
    </xdr:from>
    <xdr:to>
      <xdr:col>50</xdr:col>
      <xdr:colOff>165100</xdr:colOff>
      <xdr:row>77</xdr:row>
      <xdr:rowOff>164821</xdr:rowOff>
    </xdr:to>
    <xdr:sp macro="" textlink="">
      <xdr:nvSpPr>
        <xdr:cNvPr id="422" name="楕円 421"/>
        <xdr:cNvSpPr/>
      </xdr:nvSpPr>
      <xdr:spPr>
        <a:xfrm>
          <a:off x="9588500" y="132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155948</xdr:rowOff>
    </xdr:from>
    <xdr:ext cx="534377" cy="259045"/>
    <xdr:sp macro="" textlink="">
      <xdr:nvSpPr>
        <xdr:cNvPr id="423" name="テキスト ボックス 422"/>
        <xdr:cNvSpPr txBox="1"/>
      </xdr:nvSpPr>
      <xdr:spPr>
        <a:xfrm>
          <a:off x="9372111" y="133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48971</xdr:rowOff>
    </xdr:from>
    <xdr:to>
      <xdr:col>46</xdr:col>
      <xdr:colOff>38100</xdr:colOff>
      <xdr:row>78</xdr:row>
      <xdr:rowOff>150571</xdr:rowOff>
    </xdr:to>
    <xdr:sp macro="" textlink="">
      <xdr:nvSpPr>
        <xdr:cNvPr id="424" name="楕円 423"/>
        <xdr:cNvSpPr/>
      </xdr:nvSpPr>
      <xdr:spPr>
        <a:xfrm>
          <a:off x="8699500" y="13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141698</xdr:rowOff>
    </xdr:from>
    <xdr:ext cx="469744" cy="259045"/>
    <xdr:sp macro="" textlink="">
      <xdr:nvSpPr>
        <xdr:cNvPr id="425" name="テキスト ボックス 424"/>
        <xdr:cNvSpPr txBox="1"/>
      </xdr:nvSpPr>
      <xdr:spPr>
        <a:xfrm>
          <a:off x="8515428" y="135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155690</xdr:rowOff>
    </xdr:from>
    <xdr:to>
      <xdr:col>41</xdr:col>
      <xdr:colOff>101600</xdr:colOff>
      <xdr:row>79</xdr:row>
      <xdr:rowOff>85840</xdr:rowOff>
    </xdr:to>
    <xdr:sp macro="" textlink="">
      <xdr:nvSpPr>
        <xdr:cNvPr id="426" name="楕円 425"/>
        <xdr:cNvSpPr/>
      </xdr:nvSpPr>
      <xdr:spPr>
        <a:xfrm>
          <a:off x="7810500" y="135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76967</xdr:rowOff>
    </xdr:from>
    <xdr:ext cx="378565" cy="259045"/>
    <xdr:sp macro="" textlink="">
      <xdr:nvSpPr>
        <xdr:cNvPr id="427" name="テキスト ボックス 426"/>
        <xdr:cNvSpPr txBox="1"/>
      </xdr:nvSpPr>
      <xdr:spPr>
        <a:xfrm>
          <a:off x="7672017" y="136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145211</xdr:rowOff>
    </xdr:from>
    <xdr:to>
      <xdr:col>36</xdr:col>
      <xdr:colOff>165100</xdr:colOff>
      <xdr:row>79</xdr:row>
      <xdr:rowOff>75361</xdr:rowOff>
    </xdr:to>
    <xdr:sp macro="" textlink="">
      <xdr:nvSpPr>
        <xdr:cNvPr id="428" name="楕円 427"/>
        <xdr:cNvSpPr/>
      </xdr:nvSpPr>
      <xdr:spPr>
        <a:xfrm>
          <a:off x="6921500" y="13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66488</xdr:rowOff>
    </xdr:from>
    <xdr:ext cx="469744" cy="259045"/>
    <xdr:sp macro="" textlink="">
      <xdr:nvSpPr>
        <xdr:cNvPr id="429" name="テキスト ボックス 428"/>
        <xdr:cNvSpPr txBox="1"/>
      </xdr:nvSpPr>
      <xdr:spPr>
        <a:xfrm>
          <a:off x="6737428" y="136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5" name="直線コネクタ 454"/>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56" name="普通建設事業費 （ うち更新整備　）最小値テキスト"/>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57" name="直線コネクタ 456"/>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58" name="普通建設事業費 （ うち更新整備　）最大値テキスト"/>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59" name="直線コネクタ 458"/>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62672</xdr:rowOff>
    </xdr:from>
    <xdr:to>
      <xdr:col>55</xdr:col>
      <xdr:colOff>0</xdr:colOff>
      <xdr:row>95</xdr:row>
      <xdr:rowOff>168438</xdr:rowOff>
    </xdr:to>
    <xdr:cxnSp macro="">
      <xdr:nvCxnSpPr>
        <xdr:cNvPr id="460" name="直線コネクタ 459"/>
        <xdr:cNvCxnSpPr/>
      </xdr:nvCxnSpPr>
      <xdr:spPr>
        <a:xfrm flipV="1">
          <a:off x="9639300" y="16350422"/>
          <a:ext cx="8382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1" name="普通建設事業費 （ うち更新整備　）平均値テキスト"/>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2" name="フローチャート: 判断 461"/>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145709</xdr:rowOff>
    </xdr:from>
    <xdr:to>
      <xdr:col>50</xdr:col>
      <xdr:colOff>114300</xdr:colOff>
      <xdr:row>95</xdr:row>
      <xdr:rowOff>168438</xdr:rowOff>
    </xdr:to>
    <xdr:cxnSp macro="">
      <xdr:nvCxnSpPr>
        <xdr:cNvPr id="463" name="直線コネクタ 462"/>
        <xdr:cNvCxnSpPr/>
      </xdr:nvCxnSpPr>
      <xdr:spPr>
        <a:xfrm>
          <a:off x="8750300" y="16433459"/>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4" name="フローチャート: 判断 463"/>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65" name="テキスト ボックス 464"/>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145709</xdr:rowOff>
    </xdr:from>
    <xdr:to>
      <xdr:col>45</xdr:col>
      <xdr:colOff>177800</xdr:colOff>
      <xdr:row>96</xdr:row>
      <xdr:rowOff>60387</xdr:rowOff>
    </xdr:to>
    <xdr:cxnSp macro="">
      <xdr:nvCxnSpPr>
        <xdr:cNvPr id="466" name="直線コネクタ 465"/>
        <xdr:cNvCxnSpPr/>
      </xdr:nvCxnSpPr>
      <xdr:spPr>
        <a:xfrm flipV="1">
          <a:off x="7861300" y="16433459"/>
          <a:ext cx="889000" cy="8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67" name="フローチャート: 判断 466"/>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68" name="テキスト ボックス 467"/>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130970</xdr:rowOff>
    </xdr:from>
    <xdr:to>
      <xdr:col>41</xdr:col>
      <xdr:colOff>50800</xdr:colOff>
      <xdr:row>96</xdr:row>
      <xdr:rowOff>60387</xdr:rowOff>
    </xdr:to>
    <xdr:cxnSp macro="">
      <xdr:nvCxnSpPr>
        <xdr:cNvPr id="469" name="直線コネクタ 468"/>
        <xdr:cNvCxnSpPr/>
      </xdr:nvCxnSpPr>
      <xdr:spPr>
        <a:xfrm>
          <a:off x="6972300" y="16075820"/>
          <a:ext cx="889000" cy="4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0" name="フローチャート: 判断 469"/>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1" name="テキスト ボックス 470"/>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2" name="フローチャート: 判断 471"/>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3" name="テキスト ボックス 472"/>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11872</xdr:rowOff>
    </xdr:from>
    <xdr:to>
      <xdr:col>55</xdr:col>
      <xdr:colOff>50800</xdr:colOff>
      <xdr:row>95</xdr:row>
      <xdr:rowOff>113472</xdr:rowOff>
    </xdr:to>
    <xdr:sp macro="" textlink="">
      <xdr:nvSpPr>
        <xdr:cNvPr id="479" name="楕円 478"/>
        <xdr:cNvSpPr/>
      </xdr:nvSpPr>
      <xdr:spPr>
        <a:xfrm>
          <a:off x="10426700" y="162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161749</xdr:rowOff>
    </xdr:from>
    <xdr:ext cx="534377" cy="259045"/>
    <xdr:sp macro="" textlink="">
      <xdr:nvSpPr>
        <xdr:cNvPr id="480" name="普通建設事業費 （ うち更新整備　）該当値テキスト"/>
        <xdr:cNvSpPr txBox="1"/>
      </xdr:nvSpPr>
      <xdr:spPr>
        <a:xfrm>
          <a:off x="10528300" y="162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117638</xdr:rowOff>
    </xdr:from>
    <xdr:to>
      <xdr:col>50</xdr:col>
      <xdr:colOff>165100</xdr:colOff>
      <xdr:row>96</xdr:row>
      <xdr:rowOff>47788</xdr:rowOff>
    </xdr:to>
    <xdr:sp macro="" textlink="">
      <xdr:nvSpPr>
        <xdr:cNvPr id="481" name="楕円 480"/>
        <xdr:cNvSpPr/>
      </xdr:nvSpPr>
      <xdr:spPr>
        <a:xfrm>
          <a:off x="9588500" y="164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38915</xdr:rowOff>
    </xdr:from>
    <xdr:ext cx="534377" cy="259045"/>
    <xdr:sp macro="" textlink="">
      <xdr:nvSpPr>
        <xdr:cNvPr id="482" name="テキスト ボックス 481"/>
        <xdr:cNvSpPr txBox="1"/>
      </xdr:nvSpPr>
      <xdr:spPr>
        <a:xfrm>
          <a:off x="9372111" y="16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94909</xdr:rowOff>
    </xdr:from>
    <xdr:to>
      <xdr:col>46</xdr:col>
      <xdr:colOff>38100</xdr:colOff>
      <xdr:row>96</xdr:row>
      <xdr:rowOff>25059</xdr:rowOff>
    </xdr:to>
    <xdr:sp macro="" textlink="">
      <xdr:nvSpPr>
        <xdr:cNvPr id="483" name="楕円 482"/>
        <xdr:cNvSpPr/>
      </xdr:nvSpPr>
      <xdr:spPr>
        <a:xfrm>
          <a:off x="8699500" y="163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41586</xdr:rowOff>
    </xdr:from>
    <xdr:ext cx="534377" cy="259045"/>
    <xdr:sp macro="" textlink="">
      <xdr:nvSpPr>
        <xdr:cNvPr id="484" name="テキスト ボックス 483"/>
        <xdr:cNvSpPr txBox="1"/>
      </xdr:nvSpPr>
      <xdr:spPr>
        <a:xfrm>
          <a:off x="8483111" y="16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9587</xdr:rowOff>
    </xdr:from>
    <xdr:to>
      <xdr:col>41</xdr:col>
      <xdr:colOff>101600</xdr:colOff>
      <xdr:row>96</xdr:row>
      <xdr:rowOff>111187</xdr:rowOff>
    </xdr:to>
    <xdr:sp macro="" textlink="">
      <xdr:nvSpPr>
        <xdr:cNvPr id="485" name="楕円 484"/>
        <xdr:cNvSpPr/>
      </xdr:nvSpPr>
      <xdr:spPr>
        <a:xfrm>
          <a:off x="7810500" y="164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102314</xdr:rowOff>
    </xdr:from>
    <xdr:ext cx="534377" cy="259045"/>
    <xdr:sp macro="" textlink="">
      <xdr:nvSpPr>
        <xdr:cNvPr id="486" name="テキスト ボックス 485"/>
        <xdr:cNvSpPr txBox="1"/>
      </xdr:nvSpPr>
      <xdr:spPr>
        <a:xfrm>
          <a:off x="7594111" y="165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80170</xdr:rowOff>
    </xdr:from>
    <xdr:to>
      <xdr:col>36</xdr:col>
      <xdr:colOff>165100</xdr:colOff>
      <xdr:row>94</xdr:row>
      <xdr:rowOff>10320</xdr:rowOff>
    </xdr:to>
    <xdr:sp macro="" textlink="">
      <xdr:nvSpPr>
        <xdr:cNvPr id="487" name="楕円 486"/>
        <xdr:cNvSpPr/>
      </xdr:nvSpPr>
      <xdr:spPr>
        <a:xfrm>
          <a:off x="6921500" y="160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26847</xdr:rowOff>
    </xdr:from>
    <xdr:ext cx="534377" cy="259045"/>
    <xdr:sp macro="" textlink="">
      <xdr:nvSpPr>
        <xdr:cNvPr id="488" name="テキスト ボックス 487"/>
        <xdr:cNvSpPr txBox="1"/>
      </xdr:nvSpPr>
      <xdr:spPr>
        <a:xfrm>
          <a:off x="6705111" y="1580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0" name="直線コネクタ 509"/>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3" name="災害復旧事業費最大値テキスト"/>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4" name="直線コネクタ 513"/>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79532</xdr:rowOff>
    </xdr:from>
    <xdr:to>
      <xdr:col>85</xdr:col>
      <xdr:colOff>127000</xdr:colOff>
      <xdr:row>38</xdr:row>
      <xdr:rowOff>139678</xdr:rowOff>
    </xdr:to>
    <xdr:cxnSp macro="">
      <xdr:nvCxnSpPr>
        <xdr:cNvPr id="515" name="直線コネクタ 514"/>
        <xdr:cNvCxnSpPr/>
      </xdr:nvCxnSpPr>
      <xdr:spPr>
        <a:xfrm>
          <a:off x="15481300" y="6594632"/>
          <a:ext cx="838200" cy="6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16" name="災害復旧事業費平均値テキスト"/>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17" name="フローチャート: 判断 516"/>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79532</xdr:rowOff>
    </xdr:from>
    <xdr:to>
      <xdr:col>81</xdr:col>
      <xdr:colOff>50800</xdr:colOff>
      <xdr:row>38</xdr:row>
      <xdr:rowOff>111376</xdr:rowOff>
    </xdr:to>
    <xdr:cxnSp macro="">
      <xdr:nvCxnSpPr>
        <xdr:cNvPr id="518" name="直線コネクタ 517"/>
        <xdr:cNvCxnSpPr/>
      </xdr:nvCxnSpPr>
      <xdr:spPr>
        <a:xfrm flipV="1">
          <a:off x="14592300" y="6594632"/>
          <a:ext cx="8890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19" name="フローチャート: 判断 518"/>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0" name="テキスト ボックス 519"/>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111376</xdr:rowOff>
    </xdr:from>
    <xdr:to>
      <xdr:col>76</xdr:col>
      <xdr:colOff>114300</xdr:colOff>
      <xdr:row>38</xdr:row>
      <xdr:rowOff>136316</xdr:rowOff>
    </xdr:to>
    <xdr:cxnSp macro="">
      <xdr:nvCxnSpPr>
        <xdr:cNvPr id="521" name="直線コネクタ 520"/>
        <xdr:cNvCxnSpPr/>
      </xdr:nvCxnSpPr>
      <xdr:spPr>
        <a:xfrm flipV="1">
          <a:off x="13703300" y="6626476"/>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2" name="フローチャート: 判断 521"/>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3" name="テキスト ボックス 522"/>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136316</xdr:rowOff>
    </xdr:from>
    <xdr:to>
      <xdr:col>71</xdr:col>
      <xdr:colOff>177800</xdr:colOff>
      <xdr:row>38</xdr:row>
      <xdr:rowOff>139609</xdr:rowOff>
    </xdr:to>
    <xdr:cxnSp macro="">
      <xdr:nvCxnSpPr>
        <xdr:cNvPr id="524" name="直線コネクタ 523"/>
        <xdr:cNvCxnSpPr/>
      </xdr:nvCxnSpPr>
      <xdr:spPr>
        <a:xfrm flipV="1">
          <a:off x="12814300" y="6651416"/>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5" name="フローチャート: 判断 524"/>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26" name="テキスト ボックス 525"/>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27" name="フローチャート: 判断 526"/>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28" name="テキスト ボックス 527"/>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88878</xdr:rowOff>
    </xdr:from>
    <xdr:to>
      <xdr:col>85</xdr:col>
      <xdr:colOff>177800</xdr:colOff>
      <xdr:row>39</xdr:row>
      <xdr:rowOff>19028</xdr:rowOff>
    </xdr:to>
    <xdr:sp macro="" textlink="">
      <xdr:nvSpPr>
        <xdr:cNvPr id="534" name="楕円 533"/>
        <xdr:cNvSpPr/>
      </xdr:nvSpPr>
      <xdr:spPr>
        <a:xfrm>
          <a:off x="162687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3805</xdr:rowOff>
    </xdr:from>
    <xdr:ext cx="249299" cy="259045"/>
    <xdr:sp macro="" textlink="">
      <xdr:nvSpPr>
        <xdr:cNvPr id="535" name="災害復旧事業費該当値テキスト"/>
        <xdr:cNvSpPr txBox="1"/>
      </xdr:nvSpPr>
      <xdr:spPr>
        <a:xfrm>
          <a:off x="16370300" y="6518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28732</xdr:rowOff>
    </xdr:from>
    <xdr:to>
      <xdr:col>81</xdr:col>
      <xdr:colOff>101600</xdr:colOff>
      <xdr:row>38</xdr:row>
      <xdr:rowOff>130332</xdr:rowOff>
    </xdr:to>
    <xdr:sp macro="" textlink="">
      <xdr:nvSpPr>
        <xdr:cNvPr id="536" name="楕円 535"/>
        <xdr:cNvSpPr/>
      </xdr:nvSpPr>
      <xdr:spPr>
        <a:xfrm>
          <a:off x="15430500" y="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121459</xdr:rowOff>
    </xdr:from>
    <xdr:ext cx="469744" cy="259045"/>
    <xdr:sp macro="" textlink="">
      <xdr:nvSpPr>
        <xdr:cNvPr id="537" name="テキスト ボックス 536"/>
        <xdr:cNvSpPr txBox="1"/>
      </xdr:nvSpPr>
      <xdr:spPr>
        <a:xfrm>
          <a:off x="15246428" y="66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60576</xdr:rowOff>
    </xdr:from>
    <xdr:to>
      <xdr:col>76</xdr:col>
      <xdr:colOff>165100</xdr:colOff>
      <xdr:row>38</xdr:row>
      <xdr:rowOff>162176</xdr:rowOff>
    </xdr:to>
    <xdr:sp macro="" textlink="">
      <xdr:nvSpPr>
        <xdr:cNvPr id="538" name="楕円 537"/>
        <xdr:cNvSpPr/>
      </xdr:nvSpPr>
      <xdr:spPr>
        <a:xfrm>
          <a:off x="14541500" y="65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153303</xdr:rowOff>
    </xdr:from>
    <xdr:ext cx="469744" cy="259045"/>
    <xdr:sp macro="" textlink="">
      <xdr:nvSpPr>
        <xdr:cNvPr id="539" name="テキスト ボックス 538"/>
        <xdr:cNvSpPr txBox="1"/>
      </xdr:nvSpPr>
      <xdr:spPr>
        <a:xfrm>
          <a:off x="14357428" y="666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85516</xdr:rowOff>
    </xdr:from>
    <xdr:to>
      <xdr:col>72</xdr:col>
      <xdr:colOff>38100</xdr:colOff>
      <xdr:row>39</xdr:row>
      <xdr:rowOff>15666</xdr:rowOff>
    </xdr:to>
    <xdr:sp macro="" textlink="">
      <xdr:nvSpPr>
        <xdr:cNvPr id="540" name="楕円 539"/>
        <xdr:cNvSpPr/>
      </xdr:nvSpPr>
      <xdr:spPr>
        <a:xfrm>
          <a:off x="13652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6793</xdr:rowOff>
    </xdr:from>
    <xdr:ext cx="378565" cy="259045"/>
    <xdr:sp macro="" textlink="">
      <xdr:nvSpPr>
        <xdr:cNvPr id="541" name="テキスト ボックス 540"/>
        <xdr:cNvSpPr txBox="1"/>
      </xdr:nvSpPr>
      <xdr:spPr>
        <a:xfrm>
          <a:off x="13514017" y="669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88809</xdr:rowOff>
    </xdr:from>
    <xdr:to>
      <xdr:col>67</xdr:col>
      <xdr:colOff>101600</xdr:colOff>
      <xdr:row>39</xdr:row>
      <xdr:rowOff>18959</xdr:rowOff>
    </xdr:to>
    <xdr:sp macro="" textlink="">
      <xdr:nvSpPr>
        <xdr:cNvPr id="542" name="楕円 541"/>
        <xdr:cNvSpPr/>
      </xdr:nvSpPr>
      <xdr:spPr>
        <a:xfrm>
          <a:off x="1276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10086</xdr:rowOff>
    </xdr:from>
    <xdr:ext cx="249299" cy="259045"/>
    <xdr:sp macro="" textlink="">
      <xdr:nvSpPr>
        <xdr:cNvPr id="543" name="テキスト ボックス 542"/>
        <xdr:cNvSpPr txBox="1"/>
      </xdr:nvSpPr>
      <xdr:spPr>
        <a:xfrm>
          <a:off x="1268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3" name="テキスト ボックス 60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19" name="直線コネクタ 618"/>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0" name="公債費最小値テキスト"/>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1" name="直線コネクタ 620"/>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2" name="公債費最大値テキスト"/>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3" name="直線コネクタ 622"/>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111500</xdr:rowOff>
    </xdr:from>
    <xdr:to>
      <xdr:col>85</xdr:col>
      <xdr:colOff>127000</xdr:colOff>
      <xdr:row>76</xdr:row>
      <xdr:rowOff>46006</xdr:rowOff>
    </xdr:to>
    <xdr:cxnSp macro="">
      <xdr:nvCxnSpPr>
        <xdr:cNvPr id="624" name="直線コネクタ 623"/>
        <xdr:cNvCxnSpPr/>
      </xdr:nvCxnSpPr>
      <xdr:spPr>
        <a:xfrm>
          <a:off x="15481300" y="12970250"/>
          <a:ext cx="8382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38609</xdr:rowOff>
    </xdr:from>
    <xdr:ext cx="534377" cy="259045"/>
    <xdr:sp macro="" textlink="">
      <xdr:nvSpPr>
        <xdr:cNvPr id="625" name="公債費平均値テキスト"/>
        <xdr:cNvSpPr txBox="1"/>
      </xdr:nvSpPr>
      <xdr:spPr>
        <a:xfrm>
          <a:off x="16370300" y="1272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26" name="フローチャート: 判断 625"/>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111500</xdr:rowOff>
    </xdr:from>
    <xdr:to>
      <xdr:col>81</xdr:col>
      <xdr:colOff>50800</xdr:colOff>
      <xdr:row>75</xdr:row>
      <xdr:rowOff>113640</xdr:rowOff>
    </xdr:to>
    <xdr:cxnSp macro="">
      <xdr:nvCxnSpPr>
        <xdr:cNvPr id="627" name="直線コネクタ 626"/>
        <xdr:cNvCxnSpPr/>
      </xdr:nvCxnSpPr>
      <xdr:spPr>
        <a:xfrm flipV="1">
          <a:off x="14592300" y="12970250"/>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28" name="フローチャート: 判断 627"/>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164557</xdr:rowOff>
    </xdr:from>
    <xdr:ext cx="534377" cy="259045"/>
    <xdr:sp macro="" textlink="">
      <xdr:nvSpPr>
        <xdr:cNvPr id="629" name="テキスト ボックス 628"/>
        <xdr:cNvSpPr txBox="1"/>
      </xdr:nvSpPr>
      <xdr:spPr>
        <a:xfrm>
          <a:off x="15214111" y="126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113640</xdr:rowOff>
    </xdr:from>
    <xdr:to>
      <xdr:col>76</xdr:col>
      <xdr:colOff>114300</xdr:colOff>
      <xdr:row>75</xdr:row>
      <xdr:rowOff>129332</xdr:rowOff>
    </xdr:to>
    <xdr:cxnSp macro="">
      <xdr:nvCxnSpPr>
        <xdr:cNvPr id="630" name="直線コネクタ 629"/>
        <xdr:cNvCxnSpPr/>
      </xdr:nvCxnSpPr>
      <xdr:spPr>
        <a:xfrm flipV="1">
          <a:off x="13703300" y="129723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1" name="フローチャート: 判断 630"/>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2" name="テキスト ボックス 631"/>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129332</xdr:rowOff>
    </xdr:from>
    <xdr:to>
      <xdr:col>71</xdr:col>
      <xdr:colOff>177800</xdr:colOff>
      <xdr:row>75</xdr:row>
      <xdr:rowOff>166740</xdr:rowOff>
    </xdr:to>
    <xdr:cxnSp macro="">
      <xdr:nvCxnSpPr>
        <xdr:cNvPr id="633" name="直線コネクタ 632"/>
        <xdr:cNvCxnSpPr/>
      </xdr:nvCxnSpPr>
      <xdr:spPr>
        <a:xfrm flipV="1">
          <a:off x="12814300" y="12988082"/>
          <a:ext cx="889000" cy="3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4" name="フローチャート: 判断 633"/>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17975</xdr:rowOff>
    </xdr:from>
    <xdr:ext cx="534377" cy="259045"/>
    <xdr:sp macro="" textlink="">
      <xdr:nvSpPr>
        <xdr:cNvPr id="635" name="テキスト ボックス 634"/>
        <xdr:cNvSpPr txBox="1"/>
      </xdr:nvSpPr>
      <xdr:spPr>
        <a:xfrm>
          <a:off x="13436111" y="127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36" name="フローチャート: 判断 635"/>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37" name="テキスト ボックス 636"/>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166656</xdr:rowOff>
    </xdr:from>
    <xdr:to>
      <xdr:col>85</xdr:col>
      <xdr:colOff>177800</xdr:colOff>
      <xdr:row>76</xdr:row>
      <xdr:rowOff>96806</xdr:rowOff>
    </xdr:to>
    <xdr:sp macro="" textlink="">
      <xdr:nvSpPr>
        <xdr:cNvPr id="643" name="楕円 642"/>
        <xdr:cNvSpPr/>
      </xdr:nvSpPr>
      <xdr:spPr>
        <a:xfrm>
          <a:off x="16268700" y="130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145083</xdr:rowOff>
    </xdr:from>
    <xdr:ext cx="534377" cy="259045"/>
    <xdr:sp macro="" textlink="">
      <xdr:nvSpPr>
        <xdr:cNvPr id="644" name="公債費該当値テキスト"/>
        <xdr:cNvSpPr txBox="1"/>
      </xdr:nvSpPr>
      <xdr:spPr>
        <a:xfrm>
          <a:off x="16370300" y="130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60700</xdr:rowOff>
    </xdr:from>
    <xdr:to>
      <xdr:col>81</xdr:col>
      <xdr:colOff>101600</xdr:colOff>
      <xdr:row>75</xdr:row>
      <xdr:rowOff>162300</xdr:rowOff>
    </xdr:to>
    <xdr:sp macro="" textlink="">
      <xdr:nvSpPr>
        <xdr:cNvPr id="645" name="楕円 644"/>
        <xdr:cNvSpPr/>
      </xdr:nvSpPr>
      <xdr:spPr>
        <a:xfrm>
          <a:off x="15430500" y="129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153427</xdr:rowOff>
    </xdr:from>
    <xdr:ext cx="534377" cy="259045"/>
    <xdr:sp macro="" textlink="">
      <xdr:nvSpPr>
        <xdr:cNvPr id="646" name="テキスト ボックス 645"/>
        <xdr:cNvSpPr txBox="1"/>
      </xdr:nvSpPr>
      <xdr:spPr>
        <a:xfrm>
          <a:off x="15214111" y="13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62840</xdr:rowOff>
    </xdr:from>
    <xdr:to>
      <xdr:col>76</xdr:col>
      <xdr:colOff>165100</xdr:colOff>
      <xdr:row>75</xdr:row>
      <xdr:rowOff>164440</xdr:rowOff>
    </xdr:to>
    <xdr:sp macro="" textlink="">
      <xdr:nvSpPr>
        <xdr:cNvPr id="647" name="楕円 646"/>
        <xdr:cNvSpPr/>
      </xdr:nvSpPr>
      <xdr:spPr>
        <a:xfrm>
          <a:off x="14541500" y="129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9517</xdr:rowOff>
    </xdr:from>
    <xdr:ext cx="534377" cy="259045"/>
    <xdr:sp macro="" textlink="">
      <xdr:nvSpPr>
        <xdr:cNvPr id="648" name="テキスト ボックス 647"/>
        <xdr:cNvSpPr txBox="1"/>
      </xdr:nvSpPr>
      <xdr:spPr>
        <a:xfrm>
          <a:off x="14325111" y="1269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78532</xdr:rowOff>
    </xdr:from>
    <xdr:to>
      <xdr:col>72</xdr:col>
      <xdr:colOff>38100</xdr:colOff>
      <xdr:row>76</xdr:row>
      <xdr:rowOff>8682</xdr:rowOff>
    </xdr:to>
    <xdr:sp macro="" textlink="">
      <xdr:nvSpPr>
        <xdr:cNvPr id="649" name="楕円 648"/>
        <xdr:cNvSpPr/>
      </xdr:nvSpPr>
      <xdr:spPr>
        <a:xfrm>
          <a:off x="13652500" y="129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171259</xdr:rowOff>
    </xdr:from>
    <xdr:ext cx="534377" cy="259045"/>
    <xdr:sp macro="" textlink="">
      <xdr:nvSpPr>
        <xdr:cNvPr id="650" name="テキスト ボックス 649"/>
        <xdr:cNvSpPr txBox="1"/>
      </xdr:nvSpPr>
      <xdr:spPr>
        <a:xfrm>
          <a:off x="13436111" y="130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115940</xdr:rowOff>
    </xdr:from>
    <xdr:to>
      <xdr:col>67</xdr:col>
      <xdr:colOff>101600</xdr:colOff>
      <xdr:row>76</xdr:row>
      <xdr:rowOff>46090</xdr:rowOff>
    </xdr:to>
    <xdr:sp macro="" textlink="">
      <xdr:nvSpPr>
        <xdr:cNvPr id="651" name="楕円 650"/>
        <xdr:cNvSpPr/>
      </xdr:nvSpPr>
      <xdr:spPr>
        <a:xfrm>
          <a:off x="12763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62617</xdr:rowOff>
    </xdr:from>
    <xdr:ext cx="534377" cy="259045"/>
    <xdr:sp macro="" textlink="">
      <xdr:nvSpPr>
        <xdr:cNvPr id="652" name="テキスト ボックス 651"/>
        <xdr:cNvSpPr txBox="1"/>
      </xdr:nvSpPr>
      <xdr:spPr>
        <a:xfrm>
          <a:off x="12547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4" name="直線コネクタ 673"/>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5" name="積立金最小値テキスト"/>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6" name="直線コネクタ 675"/>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7" name="積立金最大値テキスト"/>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78" name="直線コネクタ 677"/>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97084</xdr:rowOff>
    </xdr:from>
    <xdr:to>
      <xdr:col>85</xdr:col>
      <xdr:colOff>127000</xdr:colOff>
      <xdr:row>97</xdr:row>
      <xdr:rowOff>14798</xdr:rowOff>
    </xdr:to>
    <xdr:cxnSp macro="">
      <xdr:nvCxnSpPr>
        <xdr:cNvPr id="679" name="直線コネクタ 678"/>
        <xdr:cNvCxnSpPr/>
      </xdr:nvCxnSpPr>
      <xdr:spPr>
        <a:xfrm flipV="1">
          <a:off x="15481300" y="16556284"/>
          <a:ext cx="838200" cy="8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77728</xdr:rowOff>
    </xdr:from>
    <xdr:ext cx="534377" cy="259045"/>
    <xdr:sp macro="" textlink="">
      <xdr:nvSpPr>
        <xdr:cNvPr id="680" name="積立金平均値テキスト"/>
        <xdr:cNvSpPr txBox="1"/>
      </xdr:nvSpPr>
      <xdr:spPr>
        <a:xfrm>
          <a:off x="16370300" y="1653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1" name="フローチャート: 判断 680"/>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160576</xdr:rowOff>
    </xdr:from>
    <xdr:to>
      <xdr:col>81</xdr:col>
      <xdr:colOff>50800</xdr:colOff>
      <xdr:row>97</xdr:row>
      <xdr:rowOff>14798</xdr:rowOff>
    </xdr:to>
    <xdr:cxnSp macro="">
      <xdr:nvCxnSpPr>
        <xdr:cNvPr id="682" name="直線コネクタ 681"/>
        <xdr:cNvCxnSpPr/>
      </xdr:nvCxnSpPr>
      <xdr:spPr>
        <a:xfrm>
          <a:off x="14592300" y="16619776"/>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3" name="フローチャート: 判断 682"/>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4" name="テキスト ボックス 683"/>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59914</xdr:rowOff>
    </xdr:from>
    <xdr:to>
      <xdr:col>76</xdr:col>
      <xdr:colOff>114300</xdr:colOff>
      <xdr:row>96</xdr:row>
      <xdr:rowOff>160576</xdr:rowOff>
    </xdr:to>
    <xdr:cxnSp macro="">
      <xdr:nvCxnSpPr>
        <xdr:cNvPr id="685" name="直線コネクタ 684"/>
        <xdr:cNvCxnSpPr/>
      </xdr:nvCxnSpPr>
      <xdr:spPr>
        <a:xfrm>
          <a:off x="13703300" y="16519114"/>
          <a:ext cx="889000" cy="10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6" name="フローチャート: 判断 685"/>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100931</xdr:rowOff>
    </xdr:from>
    <xdr:ext cx="534377" cy="259045"/>
    <xdr:sp macro="" textlink="">
      <xdr:nvSpPr>
        <xdr:cNvPr id="687" name="テキスト ボックス 686"/>
        <xdr:cNvSpPr txBox="1"/>
      </xdr:nvSpPr>
      <xdr:spPr>
        <a:xfrm>
          <a:off x="14325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59914</xdr:rowOff>
    </xdr:from>
    <xdr:to>
      <xdr:col>71</xdr:col>
      <xdr:colOff>177800</xdr:colOff>
      <xdr:row>96</xdr:row>
      <xdr:rowOff>168029</xdr:rowOff>
    </xdr:to>
    <xdr:cxnSp macro="">
      <xdr:nvCxnSpPr>
        <xdr:cNvPr id="688" name="直線コネクタ 687"/>
        <xdr:cNvCxnSpPr/>
      </xdr:nvCxnSpPr>
      <xdr:spPr>
        <a:xfrm flipV="1">
          <a:off x="12814300" y="16519114"/>
          <a:ext cx="889000" cy="1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89" name="フローチャート: 判断 688"/>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0" name="テキスト ボックス 689"/>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1" name="フローチャート: 判断 690"/>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158210</xdr:rowOff>
    </xdr:from>
    <xdr:ext cx="534377" cy="259045"/>
    <xdr:sp macro="" textlink="">
      <xdr:nvSpPr>
        <xdr:cNvPr id="692" name="テキスト ボックス 691"/>
        <xdr:cNvSpPr txBox="1"/>
      </xdr:nvSpPr>
      <xdr:spPr>
        <a:xfrm>
          <a:off x="12547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46284</xdr:rowOff>
    </xdr:from>
    <xdr:to>
      <xdr:col>85</xdr:col>
      <xdr:colOff>177800</xdr:colOff>
      <xdr:row>96</xdr:row>
      <xdr:rowOff>147884</xdr:rowOff>
    </xdr:to>
    <xdr:sp macro="" textlink="">
      <xdr:nvSpPr>
        <xdr:cNvPr id="698" name="楕円 697"/>
        <xdr:cNvSpPr/>
      </xdr:nvSpPr>
      <xdr:spPr>
        <a:xfrm>
          <a:off x="16268700" y="16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69161</xdr:rowOff>
    </xdr:from>
    <xdr:ext cx="534377" cy="259045"/>
    <xdr:sp macro="" textlink="">
      <xdr:nvSpPr>
        <xdr:cNvPr id="699" name="積立金該当値テキスト"/>
        <xdr:cNvSpPr txBox="1"/>
      </xdr:nvSpPr>
      <xdr:spPr>
        <a:xfrm>
          <a:off x="16370300" y="1635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135448</xdr:rowOff>
    </xdr:from>
    <xdr:to>
      <xdr:col>81</xdr:col>
      <xdr:colOff>101600</xdr:colOff>
      <xdr:row>97</xdr:row>
      <xdr:rowOff>65598</xdr:rowOff>
    </xdr:to>
    <xdr:sp macro="" textlink="">
      <xdr:nvSpPr>
        <xdr:cNvPr id="700" name="楕円 699"/>
        <xdr:cNvSpPr/>
      </xdr:nvSpPr>
      <xdr:spPr>
        <a:xfrm>
          <a:off x="15430500" y="165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56725</xdr:rowOff>
    </xdr:from>
    <xdr:ext cx="534377" cy="259045"/>
    <xdr:sp macro="" textlink="">
      <xdr:nvSpPr>
        <xdr:cNvPr id="701" name="テキスト ボックス 700"/>
        <xdr:cNvSpPr txBox="1"/>
      </xdr:nvSpPr>
      <xdr:spPr>
        <a:xfrm>
          <a:off x="15214111" y="166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109776</xdr:rowOff>
    </xdr:from>
    <xdr:to>
      <xdr:col>76</xdr:col>
      <xdr:colOff>165100</xdr:colOff>
      <xdr:row>97</xdr:row>
      <xdr:rowOff>39926</xdr:rowOff>
    </xdr:to>
    <xdr:sp macro="" textlink="">
      <xdr:nvSpPr>
        <xdr:cNvPr id="702" name="楕円 701"/>
        <xdr:cNvSpPr/>
      </xdr:nvSpPr>
      <xdr:spPr>
        <a:xfrm>
          <a:off x="14541500" y="165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56453</xdr:rowOff>
    </xdr:from>
    <xdr:ext cx="534377" cy="259045"/>
    <xdr:sp macro="" textlink="">
      <xdr:nvSpPr>
        <xdr:cNvPr id="703" name="テキスト ボックス 702"/>
        <xdr:cNvSpPr txBox="1"/>
      </xdr:nvSpPr>
      <xdr:spPr>
        <a:xfrm>
          <a:off x="14325111" y="1634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9114</xdr:rowOff>
    </xdr:from>
    <xdr:to>
      <xdr:col>72</xdr:col>
      <xdr:colOff>38100</xdr:colOff>
      <xdr:row>96</xdr:row>
      <xdr:rowOff>110714</xdr:rowOff>
    </xdr:to>
    <xdr:sp macro="" textlink="">
      <xdr:nvSpPr>
        <xdr:cNvPr id="704" name="楕円 703"/>
        <xdr:cNvSpPr/>
      </xdr:nvSpPr>
      <xdr:spPr>
        <a:xfrm>
          <a:off x="13652500" y="16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127241</xdr:rowOff>
    </xdr:from>
    <xdr:ext cx="534377" cy="259045"/>
    <xdr:sp macro="" textlink="">
      <xdr:nvSpPr>
        <xdr:cNvPr id="705" name="テキスト ボックス 704"/>
        <xdr:cNvSpPr txBox="1"/>
      </xdr:nvSpPr>
      <xdr:spPr>
        <a:xfrm>
          <a:off x="13436111" y="162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117229</xdr:rowOff>
    </xdr:from>
    <xdr:to>
      <xdr:col>67</xdr:col>
      <xdr:colOff>101600</xdr:colOff>
      <xdr:row>97</xdr:row>
      <xdr:rowOff>47379</xdr:rowOff>
    </xdr:to>
    <xdr:sp macro="" textlink="">
      <xdr:nvSpPr>
        <xdr:cNvPr id="706" name="楕円 705"/>
        <xdr:cNvSpPr/>
      </xdr:nvSpPr>
      <xdr:spPr>
        <a:xfrm>
          <a:off x="12763500" y="165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63906</xdr:rowOff>
    </xdr:from>
    <xdr:ext cx="534377" cy="259045"/>
    <xdr:sp macro="" textlink="">
      <xdr:nvSpPr>
        <xdr:cNvPr id="707" name="テキスト ボックス 706"/>
        <xdr:cNvSpPr txBox="1"/>
      </xdr:nvSpPr>
      <xdr:spPr>
        <a:xfrm>
          <a:off x="12547111" y="163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29" name="直線コネクタ 728"/>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2" name="投資及び出資金最大値テキスト"/>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3" name="直線コネクタ 732"/>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56307</xdr:rowOff>
    </xdr:from>
    <xdr:to>
      <xdr:col>116</xdr:col>
      <xdr:colOff>63500</xdr:colOff>
      <xdr:row>38</xdr:row>
      <xdr:rowOff>139700</xdr:rowOff>
    </xdr:to>
    <xdr:cxnSp macro="">
      <xdr:nvCxnSpPr>
        <xdr:cNvPr id="734" name="直線コネクタ 733"/>
        <xdr:cNvCxnSpPr/>
      </xdr:nvCxnSpPr>
      <xdr:spPr>
        <a:xfrm flipV="1">
          <a:off x="21323300" y="6057057"/>
          <a:ext cx="838200" cy="5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35" name="投資及び出資金平均値テキスト"/>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6" name="フローチャート: 判断 735"/>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38" name="フローチャート: 判断 737"/>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39" name="テキスト ボックス 738"/>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1" name="フローチャート: 判断 740"/>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2" name="テキスト ボックス 741"/>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4" name="フローチャート: 判断 743"/>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5" name="テキスト ボックス 744"/>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6" name="フローチャート: 判断 745"/>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47" name="テキスト ボックス 746"/>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5507</xdr:rowOff>
    </xdr:from>
    <xdr:to>
      <xdr:col>116</xdr:col>
      <xdr:colOff>114300</xdr:colOff>
      <xdr:row>35</xdr:row>
      <xdr:rowOff>107107</xdr:rowOff>
    </xdr:to>
    <xdr:sp macro="" textlink="">
      <xdr:nvSpPr>
        <xdr:cNvPr id="753" name="楕円 752"/>
        <xdr:cNvSpPr/>
      </xdr:nvSpPr>
      <xdr:spPr>
        <a:xfrm>
          <a:off x="22110700" y="60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28384</xdr:rowOff>
    </xdr:from>
    <xdr:ext cx="534377" cy="259045"/>
    <xdr:sp macro="" textlink="">
      <xdr:nvSpPr>
        <xdr:cNvPr id="754" name="投資及び出資金該当値テキスト"/>
        <xdr:cNvSpPr txBox="1"/>
      </xdr:nvSpPr>
      <xdr:spPr>
        <a:xfrm>
          <a:off x="22212300" y="585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6" name="テキスト ボックス 77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6" name="直線コネクタ 785"/>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89" name="貸付金最大値テキスト"/>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0" name="直線コネクタ 789"/>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40259</xdr:rowOff>
    </xdr:from>
    <xdr:to>
      <xdr:col>116</xdr:col>
      <xdr:colOff>63500</xdr:colOff>
      <xdr:row>59</xdr:row>
      <xdr:rowOff>41097</xdr:rowOff>
    </xdr:to>
    <xdr:cxnSp macro="">
      <xdr:nvCxnSpPr>
        <xdr:cNvPr id="791" name="直線コネクタ 790"/>
        <xdr:cNvCxnSpPr/>
      </xdr:nvCxnSpPr>
      <xdr:spPr>
        <a:xfrm>
          <a:off x="21323300" y="10155809"/>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2" name="貸付金平均値テキスト"/>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3" name="フローチャート: 判断 792"/>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40259</xdr:rowOff>
    </xdr:from>
    <xdr:to>
      <xdr:col>111</xdr:col>
      <xdr:colOff>177800</xdr:colOff>
      <xdr:row>59</xdr:row>
      <xdr:rowOff>40336</xdr:rowOff>
    </xdr:to>
    <xdr:cxnSp macro="">
      <xdr:nvCxnSpPr>
        <xdr:cNvPr id="794" name="直線コネクタ 793"/>
        <xdr:cNvCxnSpPr/>
      </xdr:nvCxnSpPr>
      <xdr:spPr>
        <a:xfrm flipV="1">
          <a:off x="20434300" y="1015580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5" name="フローチャート: 判断 794"/>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796" name="テキスト ボックス 795"/>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40336</xdr:rowOff>
    </xdr:from>
    <xdr:to>
      <xdr:col>107</xdr:col>
      <xdr:colOff>50800</xdr:colOff>
      <xdr:row>59</xdr:row>
      <xdr:rowOff>43307</xdr:rowOff>
    </xdr:to>
    <xdr:cxnSp macro="">
      <xdr:nvCxnSpPr>
        <xdr:cNvPr id="797" name="直線コネクタ 796"/>
        <xdr:cNvCxnSpPr/>
      </xdr:nvCxnSpPr>
      <xdr:spPr>
        <a:xfrm flipV="1">
          <a:off x="19545300" y="10155886"/>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798" name="フローチャート: 判断 797"/>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799" name="テキスト ボックス 798"/>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43307</xdr:rowOff>
    </xdr:from>
    <xdr:to>
      <xdr:col>102</xdr:col>
      <xdr:colOff>114300</xdr:colOff>
      <xdr:row>59</xdr:row>
      <xdr:rowOff>43307</xdr:rowOff>
    </xdr:to>
    <xdr:cxnSp macro="">
      <xdr:nvCxnSpPr>
        <xdr:cNvPr id="800" name="直線コネクタ 799"/>
        <xdr:cNvCxnSpPr/>
      </xdr:nvCxnSpPr>
      <xdr:spPr>
        <a:xfrm>
          <a:off x="18656300" y="101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1" name="フローチャート: 判断 800"/>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2" name="テキスト ボックス 801"/>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3" name="フローチャート: 判断 802"/>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4" name="テキスト ボックス 803"/>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161747</xdr:rowOff>
    </xdr:from>
    <xdr:to>
      <xdr:col>116</xdr:col>
      <xdr:colOff>114300</xdr:colOff>
      <xdr:row>59</xdr:row>
      <xdr:rowOff>91897</xdr:rowOff>
    </xdr:to>
    <xdr:sp macro="" textlink="">
      <xdr:nvSpPr>
        <xdr:cNvPr id="810" name="楕円 809"/>
        <xdr:cNvSpPr/>
      </xdr:nvSpPr>
      <xdr:spPr>
        <a:xfrm>
          <a:off x="221107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76674</xdr:rowOff>
    </xdr:from>
    <xdr:ext cx="313932" cy="259045"/>
    <xdr:sp macro="" textlink="">
      <xdr:nvSpPr>
        <xdr:cNvPr id="811" name="貸付金該当値テキスト"/>
        <xdr:cNvSpPr txBox="1"/>
      </xdr:nvSpPr>
      <xdr:spPr>
        <a:xfrm>
          <a:off x="22212300" y="10020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160909</xdr:rowOff>
    </xdr:from>
    <xdr:to>
      <xdr:col>112</xdr:col>
      <xdr:colOff>38100</xdr:colOff>
      <xdr:row>59</xdr:row>
      <xdr:rowOff>91059</xdr:rowOff>
    </xdr:to>
    <xdr:sp macro="" textlink="">
      <xdr:nvSpPr>
        <xdr:cNvPr id="812" name="楕円 811"/>
        <xdr:cNvSpPr/>
      </xdr:nvSpPr>
      <xdr:spPr>
        <a:xfrm>
          <a:off x="21272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82186</xdr:rowOff>
    </xdr:from>
    <xdr:ext cx="313932" cy="259045"/>
    <xdr:sp macro="" textlink="">
      <xdr:nvSpPr>
        <xdr:cNvPr id="813" name="テキスト ボックス 812"/>
        <xdr:cNvSpPr txBox="1"/>
      </xdr:nvSpPr>
      <xdr:spPr>
        <a:xfrm>
          <a:off x="21166333" y="10197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160986</xdr:rowOff>
    </xdr:from>
    <xdr:to>
      <xdr:col>107</xdr:col>
      <xdr:colOff>101600</xdr:colOff>
      <xdr:row>59</xdr:row>
      <xdr:rowOff>91136</xdr:rowOff>
    </xdr:to>
    <xdr:sp macro="" textlink="">
      <xdr:nvSpPr>
        <xdr:cNvPr id="814" name="楕円 813"/>
        <xdr:cNvSpPr/>
      </xdr:nvSpPr>
      <xdr:spPr>
        <a:xfrm>
          <a:off x="20383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82263</xdr:rowOff>
    </xdr:from>
    <xdr:ext cx="313932" cy="259045"/>
    <xdr:sp macro="" textlink="">
      <xdr:nvSpPr>
        <xdr:cNvPr id="815" name="テキスト ボックス 814"/>
        <xdr:cNvSpPr txBox="1"/>
      </xdr:nvSpPr>
      <xdr:spPr>
        <a:xfrm>
          <a:off x="20277333" y="10197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163957</xdr:rowOff>
    </xdr:from>
    <xdr:to>
      <xdr:col>102</xdr:col>
      <xdr:colOff>165100</xdr:colOff>
      <xdr:row>59</xdr:row>
      <xdr:rowOff>94107</xdr:rowOff>
    </xdr:to>
    <xdr:sp macro="" textlink="">
      <xdr:nvSpPr>
        <xdr:cNvPr id="816" name="楕円 815"/>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85234</xdr:rowOff>
    </xdr:from>
    <xdr:ext cx="313932" cy="259045"/>
    <xdr:sp macro="" textlink="">
      <xdr:nvSpPr>
        <xdr:cNvPr id="817" name="テキスト ボックス 816"/>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163957</xdr:rowOff>
    </xdr:from>
    <xdr:to>
      <xdr:col>98</xdr:col>
      <xdr:colOff>38100</xdr:colOff>
      <xdr:row>59</xdr:row>
      <xdr:rowOff>94107</xdr:rowOff>
    </xdr:to>
    <xdr:sp macro="" textlink="">
      <xdr:nvSpPr>
        <xdr:cNvPr id="818" name="楕円 817"/>
        <xdr:cNvSpPr/>
      </xdr:nvSpPr>
      <xdr:spPr>
        <a:xfrm>
          <a:off x="18605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85234</xdr:rowOff>
    </xdr:from>
    <xdr:ext cx="313932" cy="259045"/>
    <xdr:sp macro="" textlink="">
      <xdr:nvSpPr>
        <xdr:cNvPr id="819" name="テキスト ボックス 818"/>
        <xdr:cNvSpPr txBox="1"/>
      </xdr:nvSpPr>
      <xdr:spPr>
        <a:xfrm>
          <a:off x="18499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4" name="直線コネクタ 843"/>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5" name="繰出金最小値テキスト"/>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6" name="直線コネクタ 845"/>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7" name="繰出金最大値テキスト"/>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48" name="直線コネクタ 847"/>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84836</xdr:rowOff>
    </xdr:from>
    <xdr:to>
      <xdr:col>116</xdr:col>
      <xdr:colOff>63500</xdr:colOff>
      <xdr:row>75</xdr:row>
      <xdr:rowOff>44</xdr:rowOff>
    </xdr:to>
    <xdr:cxnSp macro="">
      <xdr:nvCxnSpPr>
        <xdr:cNvPr id="849" name="直線コネクタ 848"/>
        <xdr:cNvCxnSpPr/>
      </xdr:nvCxnSpPr>
      <xdr:spPr>
        <a:xfrm>
          <a:off x="21323300" y="12429236"/>
          <a:ext cx="838200" cy="4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0" name="繰出金平均値テキスト"/>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1" name="フローチャート: 判断 850"/>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66529</xdr:rowOff>
    </xdr:from>
    <xdr:to>
      <xdr:col>111</xdr:col>
      <xdr:colOff>177800</xdr:colOff>
      <xdr:row>72</xdr:row>
      <xdr:rowOff>84836</xdr:rowOff>
    </xdr:to>
    <xdr:cxnSp macro="">
      <xdr:nvCxnSpPr>
        <xdr:cNvPr id="852" name="直線コネクタ 851"/>
        <xdr:cNvCxnSpPr/>
      </xdr:nvCxnSpPr>
      <xdr:spPr>
        <a:xfrm>
          <a:off x="20434300" y="12410929"/>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3" name="フローチャート: 判断 852"/>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4" name="テキスト ボックス 853"/>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66529</xdr:rowOff>
    </xdr:from>
    <xdr:to>
      <xdr:col>107</xdr:col>
      <xdr:colOff>50800</xdr:colOff>
      <xdr:row>72</xdr:row>
      <xdr:rowOff>149987</xdr:rowOff>
    </xdr:to>
    <xdr:cxnSp macro="">
      <xdr:nvCxnSpPr>
        <xdr:cNvPr id="855" name="直線コネクタ 854"/>
        <xdr:cNvCxnSpPr/>
      </xdr:nvCxnSpPr>
      <xdr:spPr>
        <a:xfrm flipV="1">
          <a:off x="19545300" y="12410929"/>
          <a:ext cx="889000" cy="8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6" name="フローチャート: 判断 855"/>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57" name="テキスト ボックス 856"/>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149987</xdr:rowOff>
    </xdr:from>
    <xdr:to>
      <xdr:col>102</xdr:col>
      <xdr:colOff>114300</xdr:colOff>
      <xdr:row>72</xdr:row>
      <xdr:rowOff>162675</xdr:rowOff>
    </xdr:to>
    <xdr:cxnSp macro="">
      <xdr:nvCxnSpPr>
        <xdr:cNvPr id="858" name="直線コネクタ 857"/>
        <xdr:cNvCxnSpPr/>
      </xdr:nvCxnSpPr>
      <xdr:spPr>
        <a:xfrm flipV="1">
          <a:off x="18656300" y="12494387"/>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59" name="フローチャート: 判断 858"/>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0" name="テキスト ボックス 859"/>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1" name="フローチャート: 判断 860"/>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2" name="テキスト ボックス 861"/>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120694</xdr:rowOff>
    </xdr:from>
    <xdr:to>
      <xdr:col>116</xdr:col>
      <xdr:colOff>114300</xdr:colOff>
      <xdr:row>75</xdr:row>
      <xdr:rowOff>50844</xdr:rowOff>
    </xdr:to>
    <xdr:sp macro="" textlink="">
      <xdr:nvSpPr>
        <xdr:cNvPr id="868" name="楕円 867"/>
        <xdr:cNvSpPr/>
      </xdr:nvSpPr>
      <xdr:spPr>
        <a:xfrm>
          <a:off x="22110700" y="12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99121</xdr:rowOff>
    </xdr:from>
    <xdr:ext cx="534377" cy="259045"/>
    <xdr:sp macro="" textlink="">
      <xdr:nvSpPr>
        <xdr:cNvPr id="869" name="繰出金該当値テキスト"/>
        <xdr:cNvSpPr txBox="1"/>
      </xdr:nvSpPr>
      <xdr:spPr>
        <a:xfrm>
          <a:off x="22212300" y="127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34036</xdr:rowOff>
    </xdr:from>
    <xdr:to>
      <xdr:col>112</xdr:col>
      <xdr:colOff>38100</xdr:colOff>
      <xdr:row>72</xdr:row>
      <xdr:rowOff>135636</xdr:rowOff>
    </xdr:to>
    <xdr:sp macro="" textlink="">
      <xdr:nvSpPr>
        <xdr:cNvPr id="870" name="楕円 869"/>
        <xdr:cNvSpPr/>
      </xdr:nvSpPr>
      <xdr:spPr>
        <a:xfrm>
          <a:off x="21272500" y="123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152163</xdr:rowOff>
    </xdr:from>
    <xdr:ext cx="534377" cy="259045"/>
    <xdr:sp macro="" textlink="">
      <xdr:nvSpPr>
        <xdr:cNvPr id="871" name="テキスト ボックス 870"/>
        <xdr:cNvSpPr txBox="1"/>
      </xdr:nvSpPr>
      <xdr:spPr>
        <a:xfrm>
          <a:off x="21056111" y="121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15729</xdr:rowOff>
    </xdr:from>
    <xdr:to>
      <xdr:col>107</xdr:col>
      <xdr:colOff>101600</xdr:colOff>
      <xdr:row>72</xdr:row>
      <xdr:rowOff>117329</xdr:rowOff>
    </xdr:to>
    <xdr:sp macro="" textlink="">
      <xdr:nvSpPr>
        <xdr:cNvPr id="872" name="楕円 871"/>
        <xdr:cNvSpPr/>
      </xdr:nvSpPr>
      <xdr:spPr>
        <a:xfrm>
          <a:off x="20383500" y="123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133856</xdr:rowOff>
    </xdr:from>
    <xdr:ext cx="534377" cy="259045"/>
    <xdr:sp macro="" textlink="">
      <xdr:nvSpPr>
        <xdr:cNvPr id="873" name="テキスト ボックス 872"/>
        <xdr:cNvSpPr txBox="1"/>
      </xdr:nvSpPr>
      <xdr:spPr>
        <a:xfrm>
          <a:off x="20167111" y="121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99187</xdr:rowOff>
    </xdr:from>
    <xdr:to>
      <xdr:col>102</xdr:col>
      <xdr:colOff>165100</xdr:colOff>
      <xdr:row>73</xdr:row>
      <xdr:rowOff>29337</xdr:rowOff>
    </xdr:to>
    <xdr:sp macro="" textlink="">
      <xdr:nvSpPr>
        <xdr:cNvPr id="874" name="楕円 873"/>
        <xdr:cNvSpPr/>
      </xdr:nvSpPr>
      <xdr:spPr>
        <a:xfrm>
          <a:off x="19494500" y="124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45864</xdr:rowOff>
    </xdr:from>
    <xdr:ext cx="534377" cy="259045"/>
    <xdr:sp macro="" textlink="">
      <xdr:nvSpPr>
        <xdr:cNvPr id="875" name="テキスト ボックス 874"/>
        <xdr:cNvSpPr txBox="1"/>
      </xdr:nvSpPr>
      <xdr:spPr>
        <a:xfrm>
          <a:off x="19278111" y="1221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111875</xdr:rowOff>
    </xdr:from>
    <xdr:to>
      <xdr:col>98</xdr:col>
      <xdr:colOff>38100</xdr:colOff>
      <xdr:row>73</xdr:row>
      <xdr:rowOff>42025</xdr:rowOff>
    </xdr:to>
    <xdr:sp macro="" textlink="">
      <xdr:nvSpPr>
        <xdr:cNvPr id="876" name="楕円 875"/>
        <xdr:cNvSpPr/>
      </xdr:nvSpPr>
      <xdr:spPr>
        <a:xfrm>
          <a:off x="18605500" y="12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58552</xdr:rowOff>
    </xdr:from>
    <xdr:ext cx="534377" cy="259045"/>
    <xdr:sp macro="" textlink="">
      <xdr:nvSpPr>
        <xdr:cNvPr id="877" name="テキスト ボックス 876"/>
        <xdr:cNvSpPr txBox="1"/>
      </xdr:nvSpPr>
      <xdr:spPr>
        <a:xfrm>
          <a:off x="18389111" y="122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主な構成項目である扶助費は、住民一人当たり１２４，１８２円となっており、前年度比１７，２１２円減少している。これは、物価高騰対策給付金の減額が主な要因である。</a:t>
          </a:r>
        </a:p>
        <a:p>
          <a:r>
            <a:rPr kumimoji="1" lang="ja-JP" altLang="en-US" sz="1300">
              <a:latin typeface="ＭＳ ゴシック" panose="020B0609070205080204" pitchFamily="49" charset="-128"/>
              <a:ea typeface="ＭＳ ゴシック" panose="020B0609070205080204" pitchFamily="49" charset="-128"/>
            </a:rPr>
            <a:t>　普通建設事業費については、住民一人当たり９５，６００円となっており、前年度比１５，８９５円増加している。これは、町営住宅防音工事の皆増及び道路橋梁補助事業の増加等が主な要因である。今後の見通しとしては、大規模な普通建設事業が予定されているため、増加傾向が続くと考え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物件費については、住民一人当たり９４，５２４円となっており、前年度比１，０９９円減少している。これは、庁舎等電算システム導入開発業務委託料の減等が主な要因である。</a:t>
          </a:r>
        </a:p>
        <a:p>
          <a:r>
            <a:rPr kumimoji="1" lang="ja-JP" altLang="en-US" sz="1300">
              <a:latin typeface="ＭＳ ゴシック" panose="020B0609070205080204" pitchFamily="49" charset="-128"/>
              <a:ea typeface="ＭＳ ゴシック" panose="020B0609070205080204" pitchFamily="49" charset="-128"/>
            </a:rPr>
            <a:t>　維持補修費については、住民一人当たり２９，８１８円となっており、前年度比７，９６５円減少している。これは、令和４年度は暖冬の影響により除排雪経費が減少したが、令和５年度は例年並みに降雪したことが主な要因である。</a:t>
          </a:r>
        </a:p>
        <a:p>
          <a:r>
            <a:rPr kumimoji="1" lang="ja-JP" altLang="en-US" sz="1300">
              <a:latin typeface="ＭＳ ゴシック" panose="020B0609070205080204" pitchFamily="49" charset="-128"/>
              <a:ea typeface="ＭＳ ゴシック" panose="020B0609070205080204" pitchFamily="49" charset="-128"/>
            </a:rPr>
            <a:t>　今後は、普通建設事業は大型事業が見込まれていることから、老朽化した公共施設等の解体や廃止を推進し、維持管理経費を含め施設管理経費等を減少させながら、組織機構及び事務事業の見直しなどにより各費目において経費節減に努め財政健全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16,005
15,768
326.50
13,445,532
12,887,766
441,159
6,882,069
10,055,351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121869</xdr:rowOff>
    </xdr:from>
    <xdr:to>
      <xdr:col>24</xdr:col>
      <xdr:colOff>63500</xdr:colOff>
      <xdr:row>35</xdr:row>
      <xdr:rowOff>125298</xdr:rowOff>
    </xdr:to>
    <xdr:cxnSp macro="">
      <xdr:nvCxnSpPr>
        <xdr:cNvPr id="59" name="直線コネクタ 58"/>
        <xdr:cNvCxnSpPr/>
      </xdr:nvCxnSpPr>
      <xdr:spPr>
        <a:xfrm flipV="1">
          <a:off x="3797300" y="5951169"/>
          <a:ext cx="8382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39573</xdr:rowOff>
    </xdr:from>
    <xdr:to>
      <xdr:col>19</xdr:col>
      <xdr:colOff>177800</xdr:colOff>
      <xdr:row>35</xdr:row>
      <xdr:rowOff>125298</xdr:rowOff>
    </xdr:to>
    <xdr:cxnSp macro="">
      <xdr:nvCxnSpPr>
        <xdr:cNvPr id="62" name="直線コネクタ 61"/>
        <xdr:cNvCxnSpPr/>
      </xdr:nvCxnSpPr>
      <xdr:spPr>
        <a:xfrm>
          <a:off x="2908300" y="604032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39573</xdr:rowOff>
    </xdr:from>
    <xdr:to>
      <xdr:col>15</xdr:col>
      <xdr:colOff>50800</xdr:colOff>
      <xdr:row>35</xdr:row>
      <xdr:rowOff>140843</xdr:rowOff>
    </xdr:to>
    <xdr:cxnSp macro="">
      <xdr:nvCxnSpPr>
        <xdr:cNvPr id="65" name="直線コネクタ 64"/>
        <xdr:cNvCxnSpPr/>
      </xdr:nvCxnSpPr>
      <xdr:spPr>
        <a:xfrm flipV="1">
          <a:off x="2019300" y="6040323"/>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75557</xdr:rowOff>
    </xdr:from>
    <xdr:ext cx="469744" cy="259045"/>
    <xdr:sp macro="" textlink="">
      <xdr:nvSpPr>
        <xdr:cNvPr id="67" name="テキスト ボックス 66"/>
        <xdr:cNvSpPr txBox="1"/>
      </xdr:nvSpPr>
      <xdr:spPr>
        <a:xfrm>
          <a:off x="2673428"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140843</xdr:rowOff>
    </xdr:from>
    <xdr:to>
      <xdr:col>10</xdr:col>
      <xdr:colOff>114300</xdr:colOff>
      <xdr:row>35</xdr:row>
      <xdr:rowOff>165989</xdr:rowOff>
    </xdr:to>
    <xdr:cxnSp macro="">
      <xdr:nvCxnSpPr>
        <xdr:cNvPr id="68" name="直線コネクタ 67"/>
        <xdr:cNvCxnSpPr/>
      </xdr:nvCxnSpPr>
      <xdr:spPr>
        <a:xfrm flipV="1">
          <a:off x="1130300" y="614159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72" name="テキスト ボックス 71"/>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71069</xdr:rowOff>
    </xdr:from>
    <xdr:to>
      <xdr:col>24</xdr:col>
      <xdr:colOff>114300</xdr:colOff>
      <xdr:row>35</xdr:row>
      <xdr:rowOff>1219</xdr:rowOff>
    </xdr:to>
    <xdr:sp macro="" textlink="">
      <xdr:nvSpPr>
        <xdr:cNvPr id="78" name="楕円 77"/>
        <xdr:cNvSpPr/>
      </xdr:nvSpPr>
      <xdr:spPr>
        <a:xfrm>
          <a:off x="4584700" y="59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93946</xdr:rowOff>
    </xdr:from>
    <xdr:ext cx="469744" cy="259045"/>
    <xdr:sp macro="" textlink="">
      <xdr:nvSpPr>
        <xdr:cNvPr id="79" name="議会費該当値テキスト"/>
        <xdr:cNvSpPr txBox="1"/>
      </xdr:nvSpPr>
      <xdr:spPr>
        <a:xfrm>
          <a:off x="4686300" y="57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74498</xdr:rowOff>
    </xdr:from>
    <xdr:to>
      <xdr:col>20</xdr:col>
      <xdr:colOff>38100</xdr:colOff>
      <xdr:row>36</xdr:row>
      <xdr:rowOff>4648</xdr:rowOff>
    </xdr:to>
    <xdr:sp macro="" textlink="">
      <xdr:nvSpPr>
        <xdr:cNvPr id="80" name="楕円 79"/>
        <xdr:cNvSpPr/>
      </xdr:nvSpPr>
      <xdr:spPr>
        <a:xfrm>
          <a:off x="3746500" y="60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21175</xdr:rowOff>
    </xdr:from>
    <xdr:ext cx="469744" cy="259045"/>
    <xdr:sp macro="" textlink="">
      <xdr:nvSpPr>
        <xdr:cNvPr id="81" name="テキスト ボックス 80"/>
        <xdr:cNvSpPr txBox="1"/>
      </xdr:nvSpPr>
      <xdr:spPr>
        <a:xfrm>
          <a:off x="3562428" y="585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160223</xdr:rowOff>
    </xdr:from>
    <xdr:to>
      <xdr:col>15</xdr:col>
      <xdr:colOff>101600</xdr:colOff>
      <xdr:row>35</xdr:row>
      <xdr:rowOff>90373</xdr:rowOff>
    </xdr:to>
    <xdr:sp macro="" textlink="">
      <xdr:nvSpPr>
        <xdr:cNvPr id="82" name="楕円 81"/>
        <xdr:cNvSpPr/>
      </xdr:nvSpPr>
      <xdr:spPr>
        <a:xfrm>
          <a:off x="2857500" y="59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106900</xdr:rowOff>
    </xdr:from>
    <xdr:ext cx="469744" cy="259045"/>
    <xdr:sp macro="" textlink="">
      <xdr:nvSpPr>
        <xdr:cNvPr id="83" name="テキスト ボックス 82"/>
        <xdr:cNvSpPr txBox="1"/>
      </xdr:nvSpPr>
      <xdr:spPr>
        <a:xfrm>
          <a:off x="2673428" y="576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90043</xdr:rowOff>
    </xdr:from>
    <xdr:to>
      <xdr:col>10</xdr:col>
      <xdr:colOff>165100</xdr:colOff>
      <xdr:row>36</xdr:row>
      <xdr:rowOff>20193</xdr:rowOff>
    </xdr:to>
    <xdr:sp macro="" textlink="">
      <xdr:nvSpPr>
        <xdr:cNvPr id="84" name="楕円 83"/>
        <xdr:cNvSpPr/>
      </xdr:nvSpPr>
      <xdr:spPr>
        <a:xfrm>
          <a:off x="1968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36720</xdr:rowOff>
    </xdr:from>
    <xdr:ext cx="469744" cy="259045"/>
    <xdr:sp macro="" textlink="">
      <xdr:nvSpPr>
        <xdr:cNvPr id="85" name="テキスト ボックス 84"/>
        <xdr:cNvSpPr txBox="1"/>
      </xdr:nvSpPr>
      <xdr:spPr>
        <a:xfrm>
          <a:off x="1784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86" name="楕円 85"/>
        <xdr:cNvSpPr/>
      </xdr:nvSpPr>
      <xdr:spPr>
        <a:xfrm>
          <a:off x="1079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87" name="テキスト ボックス 86"/>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101609</xdr:rowOff>
    </xdr:from>
    <xdr:to>
      <xdr:col>24</xdr:col>
      <xdr:colOff>63500</xdr:colOff>
      <xdr:row>58</xdr:row>
      <xdr:rowOff>149092</xdr:rowOff>
    </xdr:to>
    <xdr:cxnSp macro="">
      <xdr:nvCxnSpPr>
        <xdr:cNvPr id="119" name="直線コネクタ 118"/>
        <xdr:cNvCxnSpPr/>
      </xdr:nvCxnSpPr>
      <xdr:spPr>
        <a:xfrm flipV="1">
          <a:off x="3797300" y="10045709"/>
          <a:ext cx="8382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149092</xdr:rowOff>
    </xdr:from>
    <xdr:to>
      <xdr:col>19</xdr:col>
      <xdr:colOff>177800</xdr:colOff>
      <xdr:row>58</xdr:row>
      <xdr:rowOff>161884</xdr:rowOff>
    </xdr:to>
    <xdr:cxnSp macro="">
      <xdr:nvCxnSpPr>
        <xdr:cNvPr id="122" name="直線コネクタ 121"/>
        <xdr:cNvCxnSpPr/>
      </xdr:nvCxnSpPr>
      <xdr:spPr>
        <a:xfrm flipV="1">
          <a:off x="2908300" y="10093192"/>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100211</xdr:rowOff>
    </xdr:from>
    <xdr:to>
      <xdr:col>15</xdr:col>
      <xdr:colOff>50800</xdr:colOff>
      <xdr:row>58</xdr:row>
      <xdr:rowOff>161884</xdr:rowOff>
    </xdr:to>
    <xdr:cxnSp macro="">
      <xdr:nvCxnSpPr>
        <xdr:cNvPr id="125" name="直線コネクタ 124"/>
        <xdr:cNvCxnSpPr/>
      </xdr:nvCxnSpPr>
      <xdr:spPr>
        <a:xfrm>
          <a:off x="2019300" y="10044311"/>
          <a:ext cx="889000" cy="6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128188</xdr:rowOff>
    </xdr:from>
    <xdr:to>
      <xdr:col>10</xdr:col>
      <xdr:colOff>114300</xdr:colOff>
      <xdr:row>58</xdr:row>
      <xdr:rowOff>100211</xdr:rowOff>
    </xdr:to>
    <xdr:cxnSp macro="">
      <xdr:nvCxnSpPr>
        <xdr:cNvPr id="128" name="直線コネクタ 127"/>
        <xdr:cNvCxnSpPr/>
      </xdr:nvCxnSpPr>
      <xdr:spPr>
        <a:xfrm>
          <a:off x="1130300" y="9729388"/>
          <a:ext cx="889000" cy="3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41384</xdr:rowOff>
    </xdr:from>
    <xdr:ext cx="599010" cy="259045"/>
    <xdr:sp macro="" textlink="">
      <xdr:nvSpPr>
        <xdr:cNvPr id="132" name="テキスト ボックス 131"/>
        <xdr:cNvSpPr txBox="1"/>
      </xdr:nvSpPr>
      <xdr:spPr>
        <a:xfrm>
          <a:off x="830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50809</xdr:rowOff>
    </xdr:from>
    <xdr:to>
      <xdr:col>24</xdr:col>
      <xdr:colOff>114300</xdr:colOff>
      <xdr:row>58</xdr:row>
      <xdr:rowOff>152409</xdr:rowOff>
    </xdr:to>
    <xdr:sp macro="" textlink="">
      <xdr:nvSpPr>
        <xdr:cNvPr id="138" name="楕円 137"/>
        <xdr:cNvSpPr/>
      </xdr:nvSpPr>
      <xdr:spPr>
        <a:xfrm>
          <a:off x="4584700" y="99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29236</xdr:rowOff>
    </xdr:from>
    <xdr:ext cx="599010" cy="259045"/>
    <xdr:sp macro="" textlink="">
      <xdr:nvSpPr>
        <xdr:cNvPr id="139" name="総務費該当値テキスト"/>
        <xdr:cNvSpPr txBox="1"/>
      </xdr:nvSpPr>
      <xdr:spPr>
        <a:xfrm>
          <a:off x="4686300" y="997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98292</xdr:rowOff>
    </xdr:from>
    <xdr:to>
      <xdr:col>20</xdr:col>
      <xdr:colOff>38100</xdr:colOff>
      <xdr:row>59</xdr:row>
      <xdr:rowOff>28442</xdr:rowOff>
    </xdr:to>
    <xdr:sp macro="" textlink="">
      <xdr:nvSpPr>
        <xdr:cNvPr id="140" name="楕円 139"/>
        <xdr:cNvSpPr/>
      </xdr:nvSpPr>
      <xdr:spPr>
        <a:xfrm>
          <a:off x="3746500" y="10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19569</xdr:rowOff>
    </xdr:from>
    <xdr:ext cx="599010" cy="259045"/>
    <xdr:sp macro="" textlink="">
      <xdr:nvSpPr>
        <xdr:cNvPr id="141" name="テキスト ボックス 140"/>
        <xdr:cNvSpPr txBox="1"/>
      </xdr:nvSpPr>
      <xdr:spPr>
        <a:xfrm>
          <a:off x="3497795" y="101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111084</xdr:rowOff>
    </xdr:from>
    <xdr:to>
      <xdr:col>15</xdr:col>
      <xdr:colOff>101600</xdr:colOff>
      <xdr:row>59</xdr:row>
      <xdr:rowOff>41234</xdr:rowOff>
    </xdr:to>
    <xdr:sp macro="" textlink="">
      <xdr:nvSpPr>
        <xdr:cNvPr id="142" name="楕円 141"/>
        <xdr:cNvSpPr/>
      </xdr:nvSpPr>
      <xdr:spPr>
        <a:xfrm>
          <a:off x="2857500" y="1005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32361</xdr:rowOff>
    </xdr:from>
    <xdr:ext cx="599010" cy="259045"/>
    <xdr:sp macro="" textlink="">
      <xdr:nvSpPr>
        <xdr:cNvPr id="143" name="テキスト ボックス 142"/>
        <xdr:cNvSpPr txBox="1"/>
      </xdr:nvSpPr>
      <xdr:spPr>
        <a:xfrm>
          <a:off x="2608795" y="1014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49411</xdr:rowOff>
    </xdr:from>
    <xdr:to>
      <xdr:col>10</xdr:col>
      <xdr:colOff>165100</xdr:colOff>
      <xdr:row>58</xdr:row>
      <xdr:rowOff>151011</xdr:rowOff>
    </xdr:to>
    <xdr:sp macro="" textlink="">
      <xdr:nvSpPr>
        <xdr:cNvPr id="144" name="楕円 143"/>
        <xdr:cNvSpPr/>
      </xdr:nvSpPr>
      <xdr:spPr>
        <a:xfrm>
          <a:off x="1968500" y="99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142138</xdr:rowOff>
    </xdr:from>
    <xdr:ext cx="599010" cy="259045"/>
    <xdr:sp macro="" textlink="">
      <xdr:nvSpPr>
        <xdr:cNvPr id="145" name="テキスト ボックス 144"/>
        <xdr:cNvSpPr txBox="1"/>
      </xdr:nvSpPr>
      <xdr:spPr>
        <a:xfrm>
          <a:off x="1719795" y="100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77388</xdr:rowOff>
    </xdr:from>
    <xdr:to>
      <xdr:col>6</xdr:col>
      <xdr:colOff>38100</xdr:colOff>
      <xdr:row>57</xdr:row>
      <xdr:rowOff>7538</xdr:rowOff>
    </xdr:to>
    <xdr:sp macro="" textlink="">
      <xdr:nvSpPr>
        <xdr:cNvPr id="146" name="楕円 145"/>
        <xdr:cNvSpPr/>
      </xdr:nvSpPr>
      <xdr:spPr>
        <a:xfrm>
          <a:off x="1079500" y="96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24065</xdr:rowOff>
    </xdr:from>
    <xdr:ext cx="599010" cy="259045"/>
    <xdr:sp macro="" textlink="">
      <xdr:nvSpPr>
        <xdr:cNvPr id="147" name="テキスト ボックス 146"/>
        <xdr:cNvSpPr txBox="1"/>
      </xdr:nvSpPr>
      <xdr:spPr>
        <a:xfrm>
          <a:off x="830795" y="945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54987</xdr:rowOff>
    </xdr:from>
    <xdr:to>
      <xdr:col>24</xdr:col>
      <xdr:colOff>63500</xdr:colOff>
      <xdr:row>74</xdr:row>
      <xdr:rowOff>118424</xdr:rowOff>
    </xdr:to>
    <xdr:cxnSp macro="">
      <xdr:nvCxnSpPr>
        <xdr:cNvPr id="179" name="直線コネクタ 178"/>
        <xdr:cNvCxnSpPr/>
      </xdr:nvCxnSpPr>
      <xdr:spPr>
        <a:xfrm flipV="1">
          <a:off x="3797300" y="12742287"/>
          <a:ext cx="8382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87808</xdr:rowOff>
    </xdr:from>
    <xdr:to>
      <xdr:col>19</xdr:col>
      <xdr:colOff>177800</xdr:colOff>
      <xdr:row>74</xdr:row>
      <xdr:rowOff>118424</xdr:rowOff>
    </xdr:to>
    <xdr:cxnSp macro="">
      <xdr:nvCxnSpPr>
        <xdr:cNvPr id="182" name="直線コネクタ 181"/>
        <xdr:cNvCxnSpPr/>
      </xdr:nvCxnSpPr>
      <xdr:spPr>
        <a:xfrm>
          <a:off x="2908300" y="12775108"/>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164834</xdr:rowOff>
    </xdr:from>
    <xdr:ext cx="599010" cy="259045"/>
    <xdr:sp macro="" textlink="">
      <xdr:nvSpPr>
        <xdr:cNvPr id="184" name="テキスト ボックス 183"/>
        <xdr:cNvSpPr txBox="1"/>
      </xdr:nvSpPr>
      <xdr:spPr>
        <a:xfrm>
          <a:off x="3497795" y="1250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87808</xdr:rowOff>
    </xdr:from>
    <xdr:to>
      <xdr:col>15</xdr:col>
      <xdr:colOff>50800</xdr:colOff>
      <xdr:row>75</xdr:row>
      <xdr:rowOff>97017</xdr:rowOff>
    </xdr:to>
    <xdr:cxnSp macro="">
      <xdr:nvCxnSpPr>
        <xdr:cNvPr id="185" name="直線コネクタ 184"/>
        <xdr:cNvCxnSpPr/>
      </xdr:nvCxnSpPr>
      <xdr:spPr>
        <a:xfrm flipV="1">
          <a:off x="2019300" y="12775108"/>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97017</xdr:rowOff>
    </xdr:from>
    <xdr:to>
      <xdr:col>10</xdr:col>
      <xdr:colOff>114300</xdr:colOff>
      <xdr:row>77</xdr:row>
      <xdr:rowOff>18264</xdr:rowOff>
    </xdr:to>
    <xdr:cxnSp macro="">
      <xdr:nvCxnSpPr>
        <xdr:cNvPr id="188" name="直線コネクタ 187"/>
        <xdr:cNvCxnSpPr/>
      </xdr:nvCxnSpPr>
      <xdr:spPr>
        <a:xfrm flipV="1">
          <a:off x="1130300" y="12955767"/>
          <a:ext cx="889000" cy="2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139051</xdr:rowOff>
    </xdr:from>
    <xdr:ext cx="599010" cy="259045"/>
    <xdr:sp macro="" textlink="">
      <xdr:nvSpPr>
        <xdr:cNvPr id="190" name="テキスト ボックス 189"/>
        <xdr:cNvSpPr txBox="1"/>
      </xdr:nvSpPr>
      <xdr:spPr>
        <a:xfrm>
          <a:off x="1719795" y="126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4187</xdr:rowOff>
    </xdr:from>
    <xdr:to>
      <xdr:col>24</xdr:col>
      <xdr:colOff>114300</xdr:colOff>
      <xdr:row>74</xdr:row>
      <xdr:rowOff>105787</xdr:rowOff>
    </xdr:to>
    <xdr:sp macro="" textlink="">
      <xdr:nvSpPr>
        <xdr:cNvPr id="198" name="楕円 197"/>
        <xdr:cNvSpPr/>
      </xdr:nvSpPr>
      <xdr:spPr>
        <a:xfrm>
          <a:off x="4584700" y="126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154064</xdr:rowOff>
    </xdr:from>
    <xdr:ext cx="599010" cy="259045"/>
    <xdr:sp macro="" textlink="">
      <xdr:nvSpPr>
        <xdr:cNvPr id="199" name="民生費該当値テキスト"/>
        <xdr:cNvSpPr txBox="1"/>
      </xdr:nvSpPr>
      <xdr:spPr>
        <a:xfrm>
          <a:off x="4686300" y="126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67624</xdr:rowOff>
    </xdr:from>
    <xdr:to>
      <xdr:col>20</xdr:col>
      <xdr:colOff>38100</xdr:colOff>
      <xdr:row>74</xdr:row>
      <xdr:rowOff>169224</xdr:rowOff>
    </xdr:to>
    <xdr:sp macro="" textlink="">
      <xdr:nvSpPr>
        <xdr:cNvPr id="200" name="楕円 199"/>
        <xdr:cNvSpPr/>
      </xdr:nvSpPr>
      <xdr:spPr>
        <a:xfrm>
          <a:off x="3746500" y="12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160351</xdr:rowOff>
    </xdr:from>
    <xdr:ext cx="599010" cy="259045"/>
    <xdr:sp macro="" textlink="">
      <xdr:nvSpPr>
        <xdr:cNvPr id="201" name="テキスト ボックス 200"/>
        <xdr:cNvSpPr txBox="1"/>
      </xdr:nvSpPr>
      <xdr:spPr>
        <a:xfrm>
          <a:off x="3497795" y="1284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37008</xdr:rowOff>
    </xdr:from>
    <xdr:to>
      <xdr:col>15</xdr:col>
      <xdr:colOff>101600</xdr:colOff>
      <xdr:row>74</xdr:row>
      <xdr:rowOff>138608</xdr:rowOff>
    </xdr:to>
    <xdr:sp macro="" textlink="">
      <xdr:nvSpPr>
        <xdr:cNvPr id="202" name="楕円 201"/>
        <xdr:cNvSpPr/>
      </xdr:nvSpPr>
      <xdr:spPr>
        <a:xfrm>
          <a:off x="2857500" y="127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155135</xdr:rowOff>
    </xdr:from>
    <xdr:ext cx="599010" cy="259045"/>
    <xdr:sp macro="" textlink="">
      <xdr:nvSpPr>
        <xdr:cNvPr id="203" name="テキスト ボックス 202"/>
        <xdr:cNvSpPr txBox="1"/>
      </xdr:nvSpPr>
      <xdr:spPr>
        <a:xfrm>
          <a:off x="2608795" y="1249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46217</xdr:rowOff>
    </xdr:from>
    <xdr:to>
      <xdr:col>10</xdr:col>
      <xdr:colOff>165100</xdr:colOff>
      <xdr:row>75</xdr:row>
      <xdr:rowOff>147817</xdr:rowOff>
    </xdr:to>
    <xdr:sp macro="" textlink="">
      <xdr:nvSpPr>
        <xdr:cNvPr id="204" name="楕円 203"/>
        <xdr:cNvSpPr/>
      </xdr:nvSpPr>
      <xdr:spPr>
        <a:xfrm>
          <a:off x="1968500" y="1290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138944</xdr:rowOff>
    </xdr:from>
    <xdr:ext cx="599010" cy="259045"/>
    <xdr:sp macro="" textlink="">
      <xdr:nvSpPr>
        <xdr:cNvPr id="205" name="テキスト ボックス 204"/>
        <xdr:cNvSpPr txBox="1"/>
      </xdr:nvSpPr>
      <xdr:spPr>
        <a:xfrm>
          <a:off x="1719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138914</xdr:rowOff>
    </xdr:from>
    <xdr:to>
      <xdr:col>6</xdr:col>
      <xdr:colOff>38100</xdr:colOff>
      <xdr:row>77</xdr:row>
      <xdr:rowOff>69064</xdr:rowOff>
    </xdr:to>
    <xdr:sp macro="" textlink="">
      <xdr:nvSpPr>
        <xdr:cNvPr id="206" name="楕円 205"/>
        <xdr:cNvSpPr/>
      </xdr:nvSpPr>
      <xdr:spPr>
        <a:xfrm>
          <a:off x="1079500" y="131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85592</xdr:rowOff>
    </xdr:from>
    <xdr:ext cx="599010" cy="259045"/>
    <xdr:sp macro="" textlink="">
      <xdr:nvSpPr>
        <xdr:cNvPr id="207" name="テキスト ボックス 206"/>
        <xdr:cNvSpPr txBox="1"/>
      </xdr:nvSpPr>
      <xdr:spPr>
        <a:xfrm>
          <a:off x="830795" y="1294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10378</xdr:rowOff>
    </xdr:from>
    <xdr:to>
      <xdr:col>24</xdr:col>
      <xdr:colOff>63500</xdr:colOff>
      <xdr:row>97</xdr:row>
      <xdr:rowOff>49893</xdr:rowOff>
    </xdr:to>
    <xdr:cxnSp macro="">
      <xdr:nvCxnSpPr>
        <xdr:cNvPr id="239" name="直線コネクタ 238"/>
        <xdr:cNvCxnSpPr/>
      </xdr:nvCxnSpPr>
      <xdr:spPr>
        <a:xfrm>
          <a:off x="3797300" y="16641028"/>
          <a:ext cx="8382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10378</xdr:rowOff>
    </xdr:from>
    <xdr:to>
      <xdr:col>19</xdr:col>
      <xdr:colOff>177800</xdr:colOff>
      <xdr:row>97</xdr:row>
      <xdr:rowOff>78206</xdr:rowOff>
    </xdr:to>
    <xdr:cxnSp macro="">
      <xdr:nvCxnSpPr>
        <xdr:cNvPr id="242" name="直線コネクタ 241"/>
        <xdr:cNvCxnSpPr/>
      </xdr:nvCxnSpPr>
      <xdr:spPr>
        <a:xfrm flipV="1">
          <a:off x="2908300" y="16641028"/>
          <a:ext cx="889000" cy="6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12990</xdr:rowOff>
    </xdr:from>
    <xdr:to>
      <xdr:col>15</xdr:col>
      <xdr:colOff>50800</xdr:colOff>
      <xdr:row>97</xdr:row>
      <xdr:rowOff>78206</xdr:rowOff>
    </xdr:to>
    <xdr:cxnSp macro="">
      <xdr:nvCxnSpPr>
        <xdr:cNvPr id="245" name="直線コネクタ 244"/>
        <xdr:cNvCxnSpPr/>
      </xdr:nvCxnSpPr>
      <xdr:spPr>
        <a:xfrm>
          <a:off x="2019300" y="16643640"/>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12990</xdr:rowOff>
    </xdr:from>
    <xdr:to>
      <xdr:col>10</xdr:col>
      <xdr:colOff>114300</xdr:colOff>
      <xdr:row>97</xdr:row>
      <xdr:rowOff>70402</xdr:rowOff>
    </xdr:to>
    <xdr:cxnSp macro="">
      <xdr:nvCxnSpPr>
        <xdr:cNvPr id="248" name="直線コネクタ 247"/>
        <xdr:cNvCxnSpPr/>
      </xdr:nvCxnSpPr>
      <xdr:spPr>
        <a:xfrm flipV="1">
          <a:off x="1130300" y="16643640"/>
          <a:ext cx="8890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170543</xdr:rowOff>
    </xdr:from>
    <xdr:to>
      <xdr:col>24</xdr:col>
      <xdr:colOff>114300</xdr:colOff>
      <xdr:row>97</xdr:row>
      <xdr:rowOff>100693</xdr:rowOff>
    </xdr:to>
    <xdr:sp macro="" textlink="">
      <xdr:nvSpPr>
        <xdr:cNvPr id="258" name="楕円 257"/>
        <xdr:cNvSpPr/>
      </xdr:nvSpPr>
      <xdr:spPr>
        <a:xfrm>
          <a:off x="4584700" y="166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148970</xdr:rowOff>
    </xdr:from>
    <xdr:ext cx="534377" cy="259045"/>
    <xdr:sp macro="" textlink="">
      <xdr:nvSpPr>
        <xdr:cNvPr id="259" name="衛生費該当値テキスト"/>
        <xdr:cNvSpPr txBox="1"/>
      </xdr:nvSpPr>
      <xdr:spPr>
        <a:xfrm>
          <a:off x="4686300" y="166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131028</xdr:rowOff>
    </xdr:from>
    <xdr:to>
      <xdr:col>20</xdr:col>
      <xdr:colOff>38100</xdr:colOff>
      <xdr:row>97</xdr:row>
      <xdr:rowOff>61178</xdr:rowOff>
    </xdr:to>
    <xdr:sp macro="" textlink="">
      <xdr:nvSpPr>
        <xdr:cNvPr id="260" name="楕円 259"/>
        <xdr:cNvSpPr/>
      </xdr:nvSpPr>
      <xdr:spPr>
        <a:xfrm>
          <a:off x="3746500" y="16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52305</xdr:rowOff>
    </xdr:from>
    <xdr:ext cx="534377" cy="259045"/>
    <xdr:sp macro="" textlink="">
      <xdr:nvSpPr>
        <xdr:cNvPr id="261" name="テキスト ボックス 260"/>
        <xdr:cNvSpPr txBox="1"/>
      </xdr:nvSpPr>
      <xdr:spPr>
        <a:xfrm>
          <a:off x="3530111" y="166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27406</xdr:rowOff>
    </xdr:from>
    <xdr:to>
      <xdr:col>15</xdr:col>
      <xdr:colOff>101600</xdr:colOff>
      <xdr:row>97</xdr:row>
      <xdr:rowOff>129006</xdr:rowOff>
    </xdr:to>
    <xdr:sp macro="" textlink="">
      <xdr:nvSpPr>
        <xdr:cNvPr id="262" name="楕円 261"/>
        <xdr:cNvSpPr/>
      </xdr:nvSpPr>
      <xdr:spPr>
        <a:xfrm>
          <a:off x="2857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120133</xdr:rowOff>
    </xdr:from>
    <xdr:ext cx="534377" cy="259045"/>
    <xdr:sp macro="" textlink="">
      <xdr:nvSpPr>
        <xdr:cNvPr id="263" name="テキスト ボックス 262"/>
        <xdr:cNvSpPr txBox="1"/>
      </xdr:nvSpPr>
      <xdr:spPr>
        <a:xfrm>
          <a:off x="2641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133640</xdr:rowOff>
    </xdr:from>
    <xdr:to>
      <xdr:col>10</xdr:col>
      <xdr:colOff>165100</xdr:colOff>
      <xdr:row>97</xdr:row>
      <xdr:rowOff>63790</xdr:rowOff>
    </xdr:to>
    <xdr:sp macro="" textlink="">
      <xdr:nvSpPr>
        <xdr:cNvPr id="264" name="楕円 263"/>
        <xdr:cNvSpPr/>
      </xdr:nvSpPr>
      <xdr:spPr>
        <a:xfrm>
          <a:off x="1968500" y="165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54917</xdr:rowOff>
    </xdr:from>
    <xdr:ext cx="534377" cy="259045"/>
    <xdr:sp macro="" textlink="">
      <xdr:nvSpPr>
        <xdr:cNvPr id="265" name="テキスト ボックス 264"/>
        <xdr:cNvSpPr txBox="1"/>
      </xdr:nvSpPr>
      <xdr:spPr>
        <a:xfrm>
          <a:off x="1752111" y="166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19602</xdr:rowOff>
    </xdr:from>
    <xdr:to>
      <xdr:col>6</xdr:col>
      <xdr:colOff>38100</xdr:colOff>
      <xdr:row>97</xdr:row>
      <xdr:rowOff>121202</xdr:rowOff>
    </xdr:to>
    <xdr:sp macro="" textlink="">
      <xdr:nvSpPr>
        <xdr:cNvPr id="266" name="楕円 265"/>
        <xdr:cNvSpPr/>
      </xdr:nvSpPr>
      <xdr:spPr>
        <a:xfrm>
          <a:off x="1079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112329</xdr:rowOff>
    </xdr:from>
    <xdr:ext cx="534377" cy="259045"/>
    <xdr:sp macro="" textlink="">
      <xdr:nvSpPr>
        <xdr:cNvPr id="267" name="テキスト ボックス 266"/>
        <xdr:cNvSpPr txBox="1"/>
      </xdr:nvSpPr>
      <xdr:spPr>
        <a:xfrm>
          <a:off x="863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110896</xdr:rowOff>
    </xdr:from>
    <xdr:to>
      <xdr:col>55</xdr:col>
      <xdr:colOff>0</xdr:colOff>
      <xdr:row>38</xdr:row>
      <xdr:rowOff>132614</xdr:rowOff>
    </xdr:to>
    <xdr:cxnSp macro="">
      <xdr:nvCxnSpPr>
        <xdr:cNvPr id="294" name="直線コネクタ 293"/>
        <xdr:cNvCxnSpPr/>
      </xdr:nvCxnSpPr>
      <xdr:spPr>
        <a:xfrm flipV="1">
          <a:off x="9639300" y="6625996"/>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132614</xdr:rowOff>
    </xdr:from>
    <xdr:to>
      <xdr:col>50</xdr:col>
      <xdr:colOff>114300</xdr:colOff>
      <xdr:row>38</xdr:row>
      <xdr:rowOff>132842</xdr:rowOff>
    </xdr:to>
    <xdr:cxnSp macro="">
      <xdr:nvCxnSpPr>
        <xdr:cNvPr id="297" name="直線コネクタ 296"/>
        <xdr:cNvCxnSpPr/>
      </xdr:nvCxnSpPr>
      <xdr:spPr>
        <a:xfrm flipV="1">
          <a:off x="8750300" y="664771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124613</xdr:rowOff>
    </xdr:from>
    <xdr:to>
      <xdr:col>45</xdr:col>
      <xdr:colOff>177800</xdr:colOff>
      <xdr:row>38</xdr:row>
      <xdr:rowOff>132842</xdr:rowOff>
    </xdr:to>
    <xdr:cxnSp macro="">
      <xdr:nvCxnSpPr>
        <xdr:cNvPr id="300" name="直線コネクタ 299"/>
        <xdr:cNvCxnSpPr/>
      </xdr:nvCxnSpPr>
      <xdr:spPr>
        <a:xfrm>
          <a:off x="7861300" y="66397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124613</xdr:rowOff>
    </xdr:from>
    <xdr:to>
      <xdr:col>41</xdr:col>
      <xdr:colOff>50800</xdr:colOff>
      <xdr:row>38</xdr:row>
      <xdr:rowOff>132842</xdr:rowOff>
    </xdr:to>
    <xdr:cxnSp macro="">
      <xdr:nvCxnSpPr>
        <xdr:cNvPr id="303" name="直線コネクタ 302"/>
        <xdr:cNvCxnSpPr/>
      </xdr:nvCxnSpPr>
      <xdr:spPr>
        <a:xfrm flipV="1">
          <a:off x="6972300" y="66397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60096</xdr:rowOff>
    </xdr:from>
    <xdr:to>
      <xdr:col>55</xdr:col>
      <xdr:colOff>50800</xdr:colOff>
      <xdr:row>38</xdr:row>
      <xdr:rowOff>161696</xdr:rowOff>
    </xdr:to>
    <xdr:sp macro="" textlink="">
      <xdr:nvSpPr>
        <xdr:cNvPr id="313" name="楕円 312"/>
        <xdr:cNvSpPr/>
      </xdr:nvSpPr>
      <xdr:spPr>
        <a:xfrm>
          <a:off x="104267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146473</xdr:rowOff>
    </xdr:from>
    <xdr:ext cx="378565" cy="259045"/>
    <xdr:sp macro="" textlink="">
      <xdr:nvSpPr>
        <xdr:cNvPr id="314" name="労働費該当値テキスト"/>
        <xdr:cNvSpPr txBox="1"/>
      </xdr:nvSpPr>
      <xdr:spPr>
        <a:xfrm>
          <a:off x="10528300" y="64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81814</xdr:rowOff>
    </xdr:from>
    <xdr:to>
      <xdr:col>50</xdr:col>
      <xdr:colOff>165100</xdr:colOff>
      <xdr:row>39</xdr:row>
      <xdr:rowOff>11964</xdr:rowOff>
    </xdr:to>
    <xdr:sp macro="" textlink="">
      <xdr:nvSpPr>
        <xdr:cNvPr id="315" name="楕円 314"/>
        <xdr:cNvSpPr/>
      </xdr:nvSpPr>
      <xdr:spPr>
        <a:xfrm>
          <a:off x="9588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3091</xdr:rowOff>
    </xdr:from>
    <xdr:ext cx="313932" cy="259045"/>
    <xdr:sp macro="" textlink="">
      <xdr:nvSpPr>
        <xdr:cNvPr id="316" name="テキスト ボックス 315"/>
        <xdr:cNvSpPr txBox="1"/>
      </xdr:nvSpPr>
      <xdr:spPr>
        <a:xfrm>
          <a:off x="9482333" y="668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82042</xdr:rowOff>
    </xdr:from>
    <xdr:to>
      <xdr:col>46</xdr:col>
      <xdr:colOff>38100</xdr:colOff>
      <xdr:row>39</xdr:row>
      <xdr:rowOff>12192</xdr:rowOff>
    </xdr:to>
    <xdr:sp macro="" textlink="">
      <xdr:nvSpPr>
        <xdr:cNvPr id="317" name="楕円 316"/>
        <xdr:cNvSpPr/>
      </xdr:nvSpPr>
      <xdr:spPr>
        <a:xfrm>
          <a:off x="869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3319</xdr:rowOff>
    </xdr:from>
    <xdr:ext cx="313932" cy="259045"/>
    <xdr:sp macro="" textlink="">
      <xdr:nvSpPr>
        <xdr:cNvPr id="318" name="テキスト ボックス 317"/>
        <xdr:cNvSpPr txBox="1"/>
      </xdr:nvSpPr>
      <xdr:spPr>
        <a:xfrm>
          <a:off x="8593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73813</xdr:rowOff>
    </xdr:from>
    <xdr:to>
      <xdr:col>41</xdr:col>
      <xdr:colOff>101600</xdr:colOff>
      <xdr:row>39</xdr:row>
      <xdr:rowOff>3963</xdr:rowOff>
    </xdr:to>
    <xdr:sp macro="" textlink="">
      <xdr:nvSpPr>
        <xdr:cNvPr id="319" name="楕円 318"/>
        <xdr:cNvSpPr/>
      </xdr:nvSpPr>
      <xdr:spPr>
        <a:xfrm>
          <a:off x="7810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166540</xdr:rowOff>
    </xdr:from>
    <xdr:ext cx="313932" cy="259045"/>
    <xdr:sp macro="" textlink="">
      <xdr:nvSpPr>
        <xdr:cNvPr id="320" name="テキスト ボックス 319"/>
        <xdr:cNvSpPr txBox="1"/>
      </xdr:nvSpPr>
      <xdr:spPr>
        <a:xfrm>
          <a:off x="7704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21" name="楕円 320"/>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3319</xdr:rowOff>
    </xdr:from>
    <xdr:ext cx="313932" cy="259045"/>
    <xdr:sp macro="" textlink="">
      <xdr:nvSpPr>
        <xdr:cNvPr id="322" name="テキスト ボックス 321"/>
        <xdr:cNvSpPr txBox="1"/>
      </xdr:nvSpPr>
      <xdr:spPr>
        <a:xfrm>
          <a:off x="6815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165709</xdr:rowOff>
    </xdr:from>
    <xdr:to>
      <xdr:col>55</xdr:col>
      <xdr:colOff>0</xdr:colOff>
      <xdr:row>59</xdr:row>
      <xdr:rowOff>41580</xdr:rowOff>
    </xdr:to>
    <xdr:cxnSp macro="">
      <xdr:nvCxnSpPr>
        <xdr:cNvPr id="352" name="直線コネクタ 351"/>
        <xdr:cNvCxnSpPr/>
      </xdr:nvCxnSpPr>
      <xdr:spPr>
        <a:xfrm>
          <a:off x="9639300" y="10109809"/>
          <a:ext cx="8382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39789</xdr:rowOff>
    </xdr:from>
    <xdr:to>
      <xdr:col>50</xdr:col>
      <xdr:colOff>114300</xdr:colOff>
      <xdr:row>58</xdr:row>
      <xdr:rowOff>165709</xdr:rowOff>
    </xdr:to>
    <xdr:cxnSp macro="">
      <xdr:nvCxnSpPr>
        <xdr:cNvPr id="355" name="直線コネクタ 354"/>
        <xdr:cNvCxnSpPr/>
      </xdr:nvCxnSpPr>
      <xdr:spPr>
        <a:xfrm>
          <a:off x="8750300" y="9983889"/>
          <a:ext cx="889000" cy="1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39789</xdr:rowOff>
    </xdr:from>
    <xdr:to>
      <xdr:col>45</xdr:col>
      <xdr:colOff>177800</xdr:colOff>
      <xdr:row>58</xdr:row>
      <xdr:rowOff>86601</xdr:rowOff>
    </xdr:to>
    <xdr:cxnSp macro="">
      <xdr:nvCxnSpPr>
        <xdr:cNvPr id="358" name="直線コネクタ 357"/>
        <xdr:cNvCxnSpPr/>
      </xdr:nvCxnSpPr>
      <xdr:spPr>
        <a:xfrm flipV="1">
          <a:off x="7861300" y="9983889"/>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86601</xdr:rowOff>
    </xdr:from>
    <xdr:to>
      <xdr:col>41</xdr:col>
      <xdr:colOff>50800</xdr:colOff>
      <xdr:row>58</xdr:row>
      <xdr:rowOff>134328</xdr:rowOff>
    </xdr:to>
    <xdr:cxnSp macro="">
      <xdr:nvCxnSpPr>
        <xdr:cNvPr id="361" name="直線コネクタ 360"/>
        <xdr:cNvCxnSpPr/>
      </xdr:nvCxnSpPr>
      <xdr:spPr>
        <a:xfrm flipV="1">
          <a:off x="6972300" y="10030701"/>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162230</xdr:rowOff>
    </xdr:from>
    <xdr:to>
      <xdr:col>55</xdr:col>
      <xdr:colOff>50800</xdr:colOff>
      <xdr:row>59</xdr:row>
      <xdr:rowOff>92380</xdr:rowOff>
    </xdr:to>
    <xdr:sp macro="" textlink="">
      <xdr:nvSpPr>
        <xdr:cNvPr id="371" name="楕円 370"/>
        <xdr:cNvSpPr/>
      </xdr:nvSpPr>
      <xdr:spPr>
        <a:xfrm>
          <a:off x="10426700" y="101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77157</xdr:rowOff>
    </xdr:from>
    <xdr:ext cx="534377" cy="259045"/>
    <xdr:sp macro="" textlink="">
      <xdr:nvSpPr>
        <xdr:cNvPr id="372" name="農林水産業費該当値テキスト"/>
        <xdr:cNvSpPr txBox="1"/>
      </xdr:nvSpPr>
      <xdr:spPr>
        <a:xfrm>
          <a:off x="10528300" y="100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114909</xdr:rowOff>
    </xdr:from>
    <xdr:to>
      <xdr:col>50</xdr:col>
      <xdr:colOff>165100</xdr:colOff>
      <xdr:row>59</xdr:row>
      <xdr:rowOff>45059</xdr:rowOff>
    </xdr:to>
    <xdr:sp macro="" textlink="">
      <xdr:nvSpPr>
        <xdr:cNvPr id="373" name="楕円 372"/>
        <xdr:cNvSpPr/>
      </xdr:nvSpPr>
      <xdr:spPr>
        <a:xfrm>
          <a:off x="9588500" y="1005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36186</xdr:rowOff>
    </xdr:from>
    <xdr:ext cx="534377" cy="259045"/>
    <xdr:sp macro="" textlink="">
      <xdr:nvSpPr>
        <xdr:cNvPr id="374" name="テキスト ボックス 373"/>
        <xdr:cNvSpPr txBox="1"/>
      </xdr:nvSpPr>
      <xdr:spPr>
        <a:xfrm>
          <a:off x="9372111" y="101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160439</xdr:rowOff>
    </xdr:from>
    <xdr:to>
      <xdr:col>46</xdr:col>
      <xdr:colOff>38100</xdr:colOff>
      <xdr:row>58</xdr:row>
      <xdr:rowOff>90589</xdr:rowOff>
    </xdr:to>
    <xdr:sp macro="" textlink="">
      <xdr:nvSpPr>
        <xdr:cNvPr id="375" name="楕円 374"/>
        <xdr:cNvSpPr/>
      </xdr:nvSpPr>
      <xdr:spPr>
        <a:xfrm>
          <a:off x="8699500" y="99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81716</xdr:rowOff>
    </xdr:from>
    <xdr:ext cx="534377" cy="259045"/>
    <xdr:sp macro="" textlink="">
      <xdr:nvSpPr>
        <xdr:cNvPr id="376" name="テキスト ボックス 375"/>
        <xdr:cNvSpPr txBox="1"/>
      </xdr:nvSpPr>
      <xdr:spPr>
        <a:xfrm>
          <a:off x="8483111" y="100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35801</xdr:rowOff>
    </xdr:from>
    <xdr:to>
      <xdr:col>41</xdr:col>
      <xdr:colOff>101600</xdr:colOff>
      <xdr:row>58</xdr:row>
      <xdr:rowOff>137401</xdr:rowOff>
    </xdr:to>
    <xdr:sp macro="" textlink="">
      <xdr:nvSpPr>
        <xdr:cNvPr id="377" name="楕円 376"/>
        <xdr:cNvSpPr/>
      </xdr:nvSpPr>
      <xdr:spPr>
        <a:xfrm>
          <a:off x="7810500" y="9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128528</xdr:rowOff>
    </xdr:from>
    <xdr:ext cx="534377" cy="259045"/>
    <xdr:sp macro="" textlink="">
      <xdr:nvSpPr>
        <xdr:cNvPr id="378" name="テキスト ボックス 377"/>
        <xdr:cNvSpPr txBox="1"/>
      </xdr:nvSpPr>
      <xdr:spPr>
        <a:xfrm>
          <a:off x="7594111" y="100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83528</xdr:rowOff>
    </xdr:from>
    <xdr:to>
      <xdr:col>36</xdr:col>
      <xdr:colOff>165100</xdr:colOff>
      <xdr:row>59</xdr:row>
      <xdr:rowOff>13678</xdr:rowOff>
    </xdr:to>
    <xdr:sp macro="" textlink="">
      <xdr:nvSpPr>
        <xdr:cNvPr id="379" name="楕円 378"/>
        <xdr:cNvSpPr/>
      </xdr:nvSpPr>
      <xdr:spPr>
        <a:xfrm>
          <a:off x="69215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4805</xdr:rowOff>
    </xdr:from>
    <xdr:ext cx="534377" cy="259045"/>
    <xdr:sp macro="" textlink="">
      <xdr:nvSpPr>
        <xdr:cNvPr id="380" name="テキスト ボックス 379"/>
        <xdr:cNvSpPr txBox="1"/>
      </xdr:nvSpPr>
      <xdr:spPr>
        <a:xfrm>
          <a:off x="6705111" y="101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77</xdr:row>
      <xdr:rowOff>168714</xdr:rowOff>
    </xdr:to>
    <xdr:cxnSp macro="">
      <xdr:nvCxnSpPr>
        <xdr:cNvPr id="409" name="直線コネクタ 408"/>
        <xdr:cNvCxnSpPr/>
      </xdr:nvCxnSpPr>
      <xdr:spPr>
        <a:xfrm>
          <a:off x="9639300" y="13348932"/>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147282</xdr:rowOff>
    </xdr:from>
    <xdr:to>
      <xdr:col>50</xdr:col>
      <xdr:colOff>114300</xdr:colOff>
      <xdr:row>77</xdr:row>
      <xdr:rowOff>157359</xdr:rowOff>
    </xdr:to>
    <xdr:cxnSp macro="">
      <xdr:nvCxnSpPr>
        <xdr:cNvPr id="412" name="直線コネクタ 411"/>
        <xdr:cNvCxnSpPr/>
      </xdr:nvCxnSpPr>
      <xdr:spPr>
        <a:xfrm flipV="1">
          <a:off x="8750300" y="13348932"/>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157359</xdr:rowOff>
    </xdr:from>
    <xdr:to>
      <xdr:col>45</xdr:col>
      <xdr:colOff>177800</xdr:colOff>
      <xdr:row>78</xdr:row>
      <xdr:rowOff>58299</xdr:rowOff>
    </xdr:to>
    <xdr:cxnSp macro="">
      <xdr:nvCxnSpPr>
        <xdr:cNvPr id="415" name="直線コネクタ 414"/>
        <xdr:cNvCxnSpPr/>
      </xdr:nvCxnSpPr>
      <xdr:spPr>
        <a:xfrm flipV="1">
          <a:off x="7861300" y="1335900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58299</xdr:rowOff>
    </xdr:from>
    <xdr:to>
      <xdr:col>41</xdr:col>
      <xdr:colOff>50800</xdr:colOff>
      <xdr:row>78</xdr:row>
      <xdr:rowOff>73177</xdr:rowOff>
    </xdr:to>
    <xdr:cxnSp macro="">
      <xdr:nvCxnSpPr>
        <xdr:cNvPr id="418" name="直線コネクタ 417"/>
        <xdr:cNvCxnSpPr/>
      </xdr:nvCxnSpPr>
      <xdr:spPr>
        <a:xfrm flipV="1">
          <a:off x="6972300" y="13431399"/>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117914</xdr:rowOff>
    </xdr:from>
    <xdr:to>
      <xdr:col>55</xdr:col>
      <xdr:colOff>50800</xdr:colOff>
      <xdr:row>78</xdr:row>
      <xdr:rowOff>48064</xdr:rowOff>
    </xdr:to>
    <xdr:sp macro="" textlink="">
      <xdr:nvSpPr>
        <xdr:cNvPr id="428" name="楕円 427"/>
        <xdr:cNvSpPr/>
      </xdr:nvSpPr>
      <xdr:spPr>
        <a:xfrm>
          <a:off x="10426700" y="133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32841</xdr:rowOff>
    </xdr:from>
    <xdr:ext cx="534377" cy="259045"/>
    <xdr:sp macro="" textlink="">
      <xdr:nvSpPr>
        <xdr:cNvPr id="429" name="商工費該当値テキスト"/>
        <xdr:cNvSpPr txBox="1"/>
      </xdr:nvSpPr>
      <xdr:spPr>
        <a:xfrm>
          <a:off x="10528300" y="132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96482</xdr:rowOff>
    </xdr:from>
    <xdr:to>
      <xdr:col>50</xdr:col>
      <xdr:colOff>165100</xdr:colOff>
      <xdr:row>78</xdr:row>
      <xdr:rowOff>26632</xdr:rowOff>
    </xdr:to>
    <xdr:sp macro="" textlink="">
      <xdr:nvSpPr>
        <xdr:cNvPr id="430" name="楕円 429"/>
        <xdr:cNvSpPr/>
      </xdr:nvSpPr>
      <xdr:spPr>
        <a:xfrm>
          <a:off x="95885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17759</xdr:rowOff>
    </xdr:from>
    <xdr:ext cx="534377" cy="259045"/>
    <xdr:sp macro="" textlink="">
      <xdr:nvSpPr>
        <xdr:cNvPr id="431" name="テキスト ボックス 430"/>
        <xdr:cNvSpPr txBox="1"/>
      </xdr:nvSpPr>
      <xdr:spPr>
        <a:xfrm>
          <a:off x="9372111" y="13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106559</xdr:rowOff>
    </xdr:from>
    <xdr:to>
      <xdr:col>46</xdr:col>
      <xdr:colOff>38100</xdr:colOff>
      <xdr:row>78</xdr:row>
      <xdr:rowOff>36709</xdr:rowOff>
    </xdr:to>
    <xdr:sp macro="" textlink="">
      <xdr:nvSpPr>
        <xdr:cNvPr id="432" name="楕円 431"/>
        <xdr:cNvSpPr/>
      </xdr:nvSpPr>
      <xdr:spPr>
        <a:xfrm>
          <a:off x="8699500" y="133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27836</xdr:rowOff>
    </xdr:from>
    <xdr:ext cx="534377" cy="259045"/>
    <xdr:sp macro="" textlink="">
      <xdr:nvSpPr>
        <xdr:cNvPr id="433" name="テキスト ボックス 432"/>
        <xdr:cNvSpPr txBox="1"/>
      </xdr:nvSpPr>
      <xdr:spPr>
        <a:xfrm>
          <a:off x="8483111" y="134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7499</xdr:rowOff>
    </xdr:from>
    <xdr:to>
      <xdr:col>41</xdr:col>
      <xdr:colOff>101600</xdr:colOff>
      <xdr:row>78</xdr:row>
      <xdr:rowOff>109099</xdr:rowOff>
    </xdr:to>
    <xdr:sp macro="" textlink="">
      <xdr:nvSpPr>
        <xdr:cNvPr id="434" name="楕円 433"/>
        <xdr:cNvSpPr/>
      </xdr:nvSpPr>
      <xdr:spPr>
        <a:xfrm>
          <a:off x="7810500" y="133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100226</xdr:rowOff>
    </xdr:from>
    <xdr:ext cx="469744" cy="259045"/>
    <xdr:sp macro="" textlink="">
      <xdr:nvSpPr>
        <xdr:cNvPr id="435" name="テキスト ボックス 434"/>
        <xdr:cNvSpPr txBox="1"/>
      </xdr:nvSpPr>
      <xdr:spPr>
        <a:xfrm>
          <a:off x="7626428" y="134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22377</xdr:rowOff>
    </xdr:from>
    <xdr:to>
      <xdr:col>36</xdr:col>
      <xdr:colOff>165100</xdr:colOff>
      <xdr:row>78</xdr:row>
      <xdr:rowOff>123977</xdr:rowOff>
    </xdr:to>
    <xdr:sp macro="" textlink="">
      <xdr:nvSpPr>
        <xdr:cNvPr id="436" name="楕円 435"/>
        <xdr:cNvSpPr/>
      </xdr:nvSpPr>
      <xdr:spPr>
        <a:xfrm>
          <a:off x="6921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115104</xdr:rowOff>
    </xdr:from>
    <xdr:ext cx="469744" cy="259045"/>
    <xdr:sp macro="" textlink="">
      <xdr:nvSpPr>
        <xdr:cNvPr id="437" name="テキスト ボックス 436"/>
        <xdr:cNvSpPr txBox="1"/>
      </xdr:nvSpPr>
      <xdr:spPr>
        <a:xfrm>
          <a:off x="6737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167360</xdr:rowOff>
    </xdr:from>
    <xdr:to>
      <xdr:col>55</xdr:col>
      <xdr:colOff>0</xdr:colOff>
      <xdr:row>92</xdr:row>
      <xdr:rowOff>114151</xdr:rowOff>
    </xdr:to>
    <xdr:cxnSp macro="">
      <xdr:nvCxnSpPr>
        <xdr:cNvPr id="468" name="直線コネクタ 467"/>
        <xdr:cNvCxnSpPr/>
      </xdr:nvCxnSpPr>
      <xdr:spPr>
        <a:xfrm flipV="1">
          <a:off x="9639300" y="15597860"/>
          <a:ext cx="838200" cy="28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33929</xdr:rowOff>
    </xdr:from>
    <xdr:ext cx="534377" cy="259045"/>
    <xdr:sp macro="" textlink="">
      <xdr:nvSpPr>
        <xdr:cNvPr id="469" name="土木費平均値テキスト"/>
        <xdr:cNvSpPr txBox="1"/>
      </xdr:nvSpPr>
      <xdr:spPr>
        <a:xfrm>
          <a:off x="10528300" y="1615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102677</xdr:rowOff>
    </xdr:from>
    <xdr:to>
      <xdr:col>50</xdr:col>
      <xdr:colOff>114300</xdr:colOff>
      <xdr:row>92</xdr:row>
      <xdr:rowOff>114151</xdr:rowOff>
    </xdr:to>
    <xdr:cxnSp macro="">
      <xdr:nvCxnSpPr>
        <xdr:cNvPr id="471" name="直線コネクタ 470"/>
        <xdr:cNvCxnSpPr/>
      </xdr:nvCxnSpPr>
      <xdr:spPr>
        <a:xfrm>
          <a:off x="8750300" y="15876077"/>
          <a:ext cx="889000" cy="1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73" name="テキスト ボックス 472"/>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102677</xdr:rowOff>
    </xdr:from>
    <xdr:to>
      <xdr:col>45</xdr:col>
      <xdr:colOff>177800</xdr:colOff>
      <xdr:row>93</xdr:row>
      <xdr:rowOff>77902</xdr:rowOff>
    </xdr:to>
    <xdr:cxnSp macro="">
      <xdr:nvCxnSpPr>
        <xdr:cNvPr id="474" name="直線コネクタ 473"/>
        <xdr:cNvCxnSpPr/>
      </xdr:nvCxnSpPr>
      <xdr:spPr>
        <a:xfrm flipV="1">
          <a:off x="7861300" y="15876077"/>
          <a:ext cx="889000" cy="14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6" name="テキスト ボックス 475"/>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18041</xdr:rowOff>
    </xdr:from>
    <xdr:to>
      <xdr:col>41</xdr:col>
      <xdr:colOff>50800</xdr:colOff>
      <xdr:row>93</xdr:row>
      <xdr:rowOff>77902</xdr:rowOff>
    </xdr:to>
    <xdr:cxnSp macro="">
      <xdr:nvCxnSpPr>
        <xdr:cNvPr id="477" name="直線コネクタ 476"/>
        <xdr:cNvCxnSpPr/>
      </xdr:nvCxnSpPr>
      <xdr:spPr>
        <a:xfrm>
          <a:off x="6972300" y="15962891"/>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81" name="テキスト ボックス 480"/>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116560</xdr:rowOff>
    </xdr:from>
    <xdr:to>
      <xdr:col>55</xdr:col>
      <xdr:colOff>50800</xdr:colOff>
      <xdr:row>91</xdr:row>
      <xdr:rowOff>46710</xdr:rowOff>
    </xdr:to>
    <xdr:sp macro="" textlink="">
      <xdr:nvSpPr>
        <xdr:cNvPr id="487" name="楕円 486"/>
        <xdr:cNvSpPr/>
      </xdr:nvSpPr>
      <xdr:spPr>
        <a:xfrm>
          <a:off x="10426700" y="155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69587</xdr:rowOff>
    </xdr:from>
    <xdr:ext cx="599010" cy="259045"/>
    <xdr:sp macro="" textlink="">
      <xdr:nvSpPr>
        <xdr:cNvPr id="488" name="土木費該当値テキスト"/>
        <xdr:cNvSpPr txBox="1"/>
      </xdr:nvSpPr>
      <xdr:spPr>
        <a:xfrm>
          <a:off x="10528300" y="155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63351</xdr:rowOff>
    </xdr:from>
    <xdr:to>
      <xdr:col>50</xdr:col>
      <xdr:colOff>165100</xdr:colOff>
      <xdr:row>92</xdr:row>
      <xdr:rowOff>164951</xdr:rowOff>
    </xdr:to>
    <xdr:sp macro="" textlink="">
      <xdr:nvSpPr>
        <xdr:cNvPr id="489" name="楕円 488"/>
        <xdr:cNvSpPr/>
      </xdr:nvSpPr>
      <xdr:spPr>
        <a:xfrm>
          <a:off x="9588500" y="1583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10028</xdr:rowOff>
    </xdr:from>
    <xdr:ext cx="599010" cy="259045"/>
    <xdr:sp macro="" textlink="">
      <xdr:nvSpPr>
        <xdr:cNvPr id="490" name="テキスト ボックス 489"/>
        <xdr:cNvSpPr txBox="1"/>
      </xdr:nvSpPr>
      <xdr:spPr>
        <a:xfrm>
          <a:off x="9339795" y="156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51877</xdr:rowOff>
    </xdr:from>
    <xdr:to>
      <xdr:col>46</xdr:col>
      <xdr:colOff>38100</xdr:colOff>
      <xdr:row>92</xdr:row>
      <xdr:rowOff>153477</xdr:rowOff>
    </xdr:to>
    <xdr:sp macro="" textlink="">
      <xdr:nvSpPr>
        <xdr:cNvPr id="491" name="楕円 490"/>
        <xdr:cNvSpPr/>
      </xdr:nvSpPr>
      <xdr:spPr>
        <a:xfrm>
          <a:off x="8699500" y="158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170004</xdr:rowOff>
    </xdr:from>
    <xdr:ext cx="599010" cy="259045"/>
    <xdr:sp macro="" textlink="">
      <xdr:nvSpPr>
        <xdr:cNvPr id="492" name="テキスト ボックス 491"/>
        <xdr:cNvSpPr txBox="1"/>
      </xdr:nvSpPr>
      <xdr:spPr>
        <a:xfrm>
          <a:off x="8450795" y="156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27102</xdr:rowOff>
    </xdr:from>
    <xdr:to>
      <xdr:col>41</xdr:col>
      <xdr:colOff>101600</xdr:colOff>
      <xdr:row>93</xdr:row>
      <xdr:rowOff>128702</xdr:rowOff>
    </xdr:to>
    <xdr:sp macro="" textlink="">
      <xdr:nvSpPr>
        <xdr:cNvPr id="493" name="楕円 492"/>
        <xdr:cNvSpPr/>
      </xdr:nvSpPr>
      <xdr:spPr>
        <a:xfrm>
          <a:off x="7810500" y="159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145229</xdr:rowOff>
    </xdr:from>
    <xdr:ext cx="534377" cy="259045"/>
    <xdr:sp macro="" textlink="">
      <xdr:nvSpPr>
        <xdr:cNvPr id="494" name="テキスト ボックス 493"/>
        <xdr:cNvSpPr txBox="1"/>
      </xdr:nvSpPr>
      <xdr:spPr>
        <a:xfrm>
          <a:off x="7594111" y="157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138691</xdr:rowOff>
    </xdr:from>
    <xdr:to>
      <xdr:col>36</xdr:col>
      <xdr:colOff>165100</xdr:colOff>
      <xdr:row>93</xdr:row>
      <xdr:rowOff>68841</xdr:rowOff>
    </xdr:to>
    <xdr:sp macro="" textlink="">
      <xdr:nvSpPr>
        <xdr:cNvPr id="495" name="楕円 494"/>
        <xdr:cNvSpPr/>
      </xdr:nvSpPr>
      <xdr:spPr>
        <a:xfrm>
          <a:off x="6921500" y="159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85368</xdr:rowOff>
    </xdr:from>
    <xdr:ext cx="599010" cy="259045"/>
    <xdr:sp macro="" textlink="">
      <xdr:nvSpPr>
        <xdr:cNvPr id="496" name="テキスト ボックス 495"/>
        <xdr:cNvSpPr txBox="1"/>
      </xdr:nvSpPr>
      <xdr:spPr>
        <a:xfrm>
          <a:off x="6672795" y="1568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127622</xdr:rowOff>
    </xdr:from>
    <xdr:to>
      <xdr:col>85</xdr:col>
      <xdr:colOff>127000</xdr:colOff>
      <xdr:row>37</xdr:row>
      <xdr:rowOff>35839</xdr:rowOff>
    </xdr:to>
    <xdr:cxnSp macro="">
      <xdr:nvCxnSpPr>
        <xdr:cNvPr id="526" name="直線コネクタ 525"/>
        <xdr:cNvCxnSpPr/>
      </xdr:nvCxnSpPr>
      <xdr:spPr>
        <a:xfrm flipV="1">
          <a:off x="15481300" y="6299822"/>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35839</xdr:rowOff>
    </xdr:from>
    <xdr:to>
      <xdr:col>81</xdr:col>
      <xdr:colOff>50800</xdr:colOff>
      <xdr:row>37</xdr:row>
      <xdr:rowOff>136499</xdr:rowOff>
    </xdr:to>
    <xdr:cxnSp macro="">
      <xdr:nvCxnSpPr>
        <xdr:cNvPr id="529" name="直線コネクタ 528"/>
        <xdr:cNvCxnSpPr/>
      </xdr:nvCxnSpPr>
      <xdr:spPr>
        <a:xfrm flipV="1">
          <a:off x="14592300" y="6379489"/>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136499</xdr:rowOff>
    </xdr:from>
    <xdr:to>
      <xdr:col>76</xdr:col>
      <xdr:colOff>114300</xdr:colOff>
      <xdr:row>38</xdr:row>
      <xdr:rowOff>11608</xdr:rowOff>
    </xdr:to>
    <xdr:cxnSp macro="">
      <xdr:nvCxnSpPr>
        <xdr:cNvPr id="532" name="直線コネクタ 531"/>
        <xdr:cNvCxnSpPr/>
      </xdr:nvCxnSpPr>
      <xdr:spPr>
        <a:xfrm flipV="1">
          <a:off x="13703300" y="6480149"/>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96457</xdr:rowOff>
    </xdr:from>
    <xdr:to>
      <xdr:col>71</xdr:col>
      <xdr:colOff>177800</xdr:colOff>
      <xdr:row>38</xdr:row>
      <xdr:rowOff>11608</xdr:rowOff>
    </xdr:to>
    <xdr:cxnSp macro="">
      <xdr:nvCxnSpPr>
        <xdr:cNvPr id="535" name="直線コネクタ 534"/>
        <xdr:cNvCxnSpPr/>
      </xdr:nvCxnSpPr>
      <xdr:spPr>
        <a:xfrm>
          <a:off x="12814300" y="6440107"/>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9" name="テキスト ボックス 538"/>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76822</xdr:rowOff>
    </xdr:from>
    <xdr:to>
      <xdr:col>85</xdr:col>
      <xdr:colOff>177800</xdr:colOff>
      <xdr:row>37</xdr:row>
      <xdr:rowOff>6972</xdr:rowOff>
    </xdr:to>
    <xdr:sp macro="" textlink="">
      <xdr:nvSpPr>
        <xdr:cNvPr id="545" name="楕円 544"/>
        <xdr:cNvSpPr/>
      </xdr:nvSpPr>
      <xdr:spPr>
        <a:xfrm>
          <a:off x="16268700" y="62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55249</xdr:rowOff>
    </xdr:from>
    <xdr:ext cx="534377" cy="259045"/>
    <xdr:sp macro="" textlink="">
      <xdr:nvSpPr>
        <xdr:cNvPr id="546" name="消防費該当値テキスト"/>
        <xdr:cNvSpPr txBox="1"/>
      </xdr:nvSpPr>
      <xdr:spPr>
        <a:xfrm>
          <a:off x="16370300" y="62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156489</xdr:rowOff>
    </xdr:from>
    <xdr:to>
      <xdr:col>81</xdr:col>
      <xdr:colOff>101600</xdr:colOff>
      <xdr:row>37</xdr:row>
      <xdr:rowOff>86639</xdr:rowOff>
    </xdr:to>
    <xdr:sp macro="" textlink="">
      <xdr:nvSpPr>
        <xdr:cNvPr id="547" name="楕円 546"/>
        <xdr:cNvSpPr/>
      </xdr:nvSpPr>
      <xdr:spPr>
        <a:xfrm>
          <a:off x="15430500" y="6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77766</xdr:rowOff>
    </xdr:from>
    <xdr:ext cx="534377" cy="259045"/>
    <xdr:sp macro="" textlink="">
      <xdr:nvSpPr>
        <xdr:cNvPr id="548" name="テキスト ボックス 547"/>
        <xdr:cNvSpPr txBox="1"/>
      </xdr:nvSpPr>
      <xdr:spPr>
        <a:xfrm>
          <a:off x="15214111" y="64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85699</xdr:rowOff>
    </xdr:from>
    <xdr:to>
      <xdr:col>76</xdr:col>
      <xdr:colOff>165100</xdr:colOff>
      <xdr:row>38</xdr:row>
      <xdr:rowOff>15849</xdr:rowOff>
    </xdr:to>
    <xdr:sp macro="" textlink="">
      <xdr:nvSpPr>
        <xdr:cNvPr id="549" name="楕円 548"/>
        <xdr:cNvSpPr/>
      </xdr:nvSpPr>
      <xdr:spPr>
        <a:xfrm>
          <a:off x="14541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6976</xdr:rowOff>
    </xdr:from>
    <xdr:ext cx="534377" cy="259045"/>
    <xdr:sp macro="" textlink="">
      <xdr:nvSpPr>
        <xdr:cNvPr id="550" name="テキスト ボックス 549"/>
        <xdr:cNvSpPr txBox="1"/>
      </xdr:nvSpPr>
      <xdr:spPr>
        <a:xfrm>
          <a:off x="14325111" y="65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132258</xdr:rowOff>
    </xdr:from>
    <xdr:to>
      <xdr:col>72</xdr:col>
      <xdr:colOff>38100</xdr:colOff>
      <xdr:row>38</xdr:row>
      <xdr:rowOff>62408</xdr:rowOff>
    </xdr:to>
    <xdr:sp macro="" textlink="">
      <xdr:nvSpPr>
        <xdr:cNvPr id="551" name="楕円 550"/>
        <xdr:cNvSpPr/>
      </xdr:nvSpPr>
      <xdr:spPr>
        <a:xfrm>
          <a:off x="13652500" y="64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53535</xdr:rowOff>
    </xdr:from>
    <xdr:ext cx="534377" cy="259045"/>
    <xdr:sp macro="" textlink="">
      <xdr:nvSpPr>
        <xdr:cNvPr id="552" name="テキスト ボックス 551"/>
        <xdr:cNvSpPr txBox="1"/>
      </xdr:nvSpPr>
      <xdr:spPr>
        <a:xfrm>
          <a:off x="13436111" y="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45657</xdr:rowOff>
    </xdr:from>
    <xdr:to>
      <xdr:col>67</xdr:col>
      <xdr:colOff>101600</xdr:colOff>
      <xdr:row>37</xdr:row>
      <xdr:rowOff>147257</xdr:rowOff>
    </xdr:to>
    <xdr:sp macro="" textlink="">
      <xdr:nvSpPr>
        <xdr:cNvPr id="553" name="楕円 552"/>
        <xdr:cNvSpPr/>
      </xdr:nvSpPr>
      <xdr:spPr>
        <a:xfrm>
          <a:off x="127635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138383</xdr:rowOff>
    </xdr:from>
    <xdr:ext cx="534377" cy="259045"/>
    <xdr:sp macro="" textlink="">
      <xdr:nvSpPr>
        <xdr:cNvPr id="554" name="テキスト ボックス 553"/>
        <xdr:cNvSpPr txBox="1"/>
      </xdr:nvSpPr>
      <xdr:spPr>
        <a:xfrm>
          <a:off x="12547111" y="64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99516</xdr:rowOff>
    </xdr:from>
    <xdr:to>
      <xdr:col>85</xdr:col>
      <xdr:colOff>127000</xdr:colOff>
      <xdr:row>56</xdr:row>
      <xdr:rowOff>31197</xdr:rowOff>
    </xdr:to>
    <xdr:cxnSp macro="">
      <xdr:nvCxnSpPr>
        <xdr:cNvPr id="586" name="直線コネクタ 585"/>
        <xdr:cNvCxnSpPr/>
      </xdr:nvCxnSpPr>
      <xdr:spPr>
        <a:xfrm flipV="1">
          <a:off x="15481300" y="9529266"/>
          <a:ext cx="838200" cy="10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31197</xdr:rowOff>
    </xdr:from>
    <xdr:to>
      <xdr:col>81</xdr:col>
      <xdr:colOff>50800</xdr:colOff>
      <xdr:row>56</xdr:row>
      <xdr:rowOff>66858</xdr:rowOff>
    </xdr:to>
    <xdr:cxnSp macro="">
      <xdr:nvCxnSpPr>
        <xdr:cNvPr id="589" name="直線コネクタ 588"/>
        <xdr:cNvCxnSpPr/>
      </xdr:nvCxnSpPr>
      <xdr:spPr>
        <a:xfrm flipV="1">
          <a:off x="14592300" y="963239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66858</xdr:rowOff>
    </xdr:from>
    <xdr:to>
      <xdr:col>76</xdr:col>
      <xdr:colOff>114300</xdr:colOff>
      <xdr:row>56</xdr:row>
      <xdr:rowOff>141627</xdr:rowOff>
    </xdr:to>
    <xdr:cxnSp macro="">
      <xdr:nvCxnSpPr>
        <xdr:cNvPr id="592" name="直線コネクタ 591"/>
        <xdr:cNvCxnSpPr/>
      </xdr:nvCxnSpPr>
      <xdr:spPr>
        <a:xfrm flipV="1">
          <a:off x="13703300" y="9668058"/>
          <a:ext cx="889000" cy="7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91906</xdr:rowOff>
    </xdr:from>
    <xdr:to>
      <xdr:col>71</xdr:col>
      <xdr:colOff>177800</xdr:colOff>
      <xdr:row>56</xdr:row>
      <xdr:rowOff>141627</xdr:rowOff>
    </xdr:to>
    <xdr:cxnSp macro="">
      <xdr:nvCxnSpPr>
        <xdr:cNvPr id="595" name="直線コネクタ 594"/>
        <xdr:cNvCxnSpPr/>
      </xdr:nvCxnSpPr>
      <xdr:spPr>
        <a:xfrm>
          <a:off x="12814300" y="9521656"/>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7" name="テキスト ボックス 596"/>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9" name="テキスト ボックス 598"/>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48716</xdr:rowOff>
    </xdr:from>
    <xdr:to>
      <xdr:col>85</xdr:col>
      <xdr:colOff>177800</xdr:colOff>
      <xdr:row>55</xdr:row>
      <xdr:rowOff>150316</xdr:rowOff>
    </xdr:to>
    <xdr:sp macro="" textlink="">
      <xdr:nvSpPr>
        <xdr:cNvPr id="605" name="楕円 604"/>
        <xdr:cNvSpPr/>
      </xdr:nvSpPr>
      <xdr:spPr>
        <a:xfrm>
          <a:off x="16268700" y="94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27143</xdr:rowOff>
    </xdr:from>
    <xdr:ext cx="534377" cy="259045"/>
    <xdr:sp macro="" textlink="">
      <xdr:nvSpPr>
        <xdr:cNvPr id="606" name="教育費該当値テキスト"/>
        <xdr:cNvSpPr txBox="1"/>
      </xdr:nvSpPr>
      <xdr:spPr>
        <a:xfrm>
          <a:off x="16370300" y="94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151847</xdr:rowOff>
    </xdr:from>
    <xdr:to>
      <xdr:col>81</xdr:col>
      <xdr:colOff>101600</xdr:colOff>
      <xdr:row>56</xdr:row>
      <xdr:rowOff>81997</xdr:rowOff>
    </xdr:to>
    <xdr:sp macro="" textlink="">
      <xdr:nvSpPr>
        <xdr:cNvPr id="607" name="楕円 606"/>
        <xdr:cNvSpPr/>
      </xdr:nvSpPr>
      <xdr:spPr>
        <a:xfrm>
          <a:off x="15430500" y="9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73124</xdr:rowOff>
    </xdr:from>
    <xdr:ext cx="534377" cy="259045"/>
    <xdr:sp macro="" textlink="">
      <xdr:nvSpPr>
        <xdr:cNvPr id="608" name="テキスト ボックス 607"/>
        <xdr:cNvSpPr txBox="1"/>
      </xdr:nvSpPr>
      <xdr:spPr>
        <a:xfrm>
          <a:off x="15214111" y="96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16058</xdr:rowOff>
    </xdr:from>
    <xdr:to>
      <xdr:col>76</xdr:col>
      <xdr:colOff>165100</xdr:colOff>
      <xdr:row>56</xdr:row>
      <xdr:rowOff>117658</xdr:rowOff>
    </xdr:to>
    <xdr:sp macro="" textlink="">
      <xdr:nvSpPr>
        <xdr:cNvPr id="609" name="楕円 608"/>
        <xdr:cNvSpPr/>
      </xdr:nvSpPr>
      <xdr:spPr>
        <a:xfrm>
          <a:off x="14541500" y="96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134185</xdr:rowOff>
    </xdr:from>
    <xdr:ext cx="534377" cy="259045"/>
    <xdr:sp macro="" textlink="">
      <xdr:nvSpPr>
        <xdr:cNvPr id="610" name="テキスト ボックス 609"/>
        <xdr:cNvSpPr txBox="1"/>
      </xdr:nvSpPr>
      <xdr:spPr>
        <a:xfrm>
          <a:off x="14325111" y="939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90827</xdr:rowOff>
    </xdr:from>
    <xdr:to>
      <xdr:col>72</xdr:col>
      <xdr:colOff>38100</xdr:colOff>
      <xdr:row>57</xdr:row>
      <xdr:rowOff>20977</xdr:rowOff>
    </xdr:to>
    <xdr:sp macro="" textlink="">
      <xdr:nvSpPr>
        <xdr:cNvPr id="611" name="楕円 610"/>
        <xdr:cNvSpPr/>
      </xdr:nvSpPr>
      <xdr:spPr>
        <a:xfrm>
          <a:off x="13652500" y="96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37504</xdr:rowOff>
    </xdr:from>
    <xdr:ext cx="534377" cy="259045"/>
    <xdr:sp macro="" textlink="">
      <xdr:nvSpPr>
        <xdr:cNvPr id="612" name="テキスト ボックス 611"/>
        <xdr:cNvSpPr txBox="1"/>
      </xdr:nvSpPr>
      <xdr:spPr>
        <a:xfrm>
          <a:off x="13436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41106</xdr:rowOff>
    </xdr:from>
    <xdr:to>
      <xdr:col>67</xdr:col>
      <xdr:colOff>101600</xdr:colOff>
      <xdr:row>55</xdr:row>
      <xdr:rowOff>142706</xdr:rowOff>
    </xdr:to>
    <xdr:sp macro="" textlink="">
      <xdr:nvSpPr>
        <xdr:cNvPr id="613" name="楕円 612"/>
        <xdr:cNvSpPr/>
      </xdr:nvSpPr>
      <xdr:spPr>
        <a:xfrm>
          <a:off x="12763500" y="9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159233</xdr:rowOff>
    </xdr:from>
    <xdr:ext cx="534377" cy="259045"/>
    <xdr:sp macro="" textlink="">
      <xdr:nvSpPr>
        <xdr:cNvPr id="614" name="テキスト ボックス 613"/>
        <xdr:cNvSpPr txBox="1"/>
      </xdr:nvSpPr>
      <xdr:spPr>
        <a:xfrm>
          <a:off x="12547111" y="92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79533</xdr:rowOff>
    </xdr:from>
    <xdr:to>
      <xdr:col>85</xdr:col>
      <xdr:colOff>127000</xdr:colOff>
      <xdr:row>78</xdr:row>
      <xdr:rowOff>139677</xdr:rowOff>
    </xdr:to>
    <xdr:cxnSp macro="">
      <xdr:nvCxnSpPr>
        <xdr:cNvPr id="641" name="直線コネクタ 640"/>
        <xdr:cNvCxnSpPr/>
      </xdr:nvCxnSpPr>
      <xdr:spPr>
        <a:xfrm>
          <a:off x="15481300" y="13452633"/>
          <a:ext cx="83820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79533</xdr:rowOff>
    </xdr:from>
    <xdr:to>
      <xdr:col>81</xdr:col>
      <xdr:colOff>50800</xdr:colOff>
      <xdr:row>78</xdr:row>
      <xdr:rowOff>111376</xdr:rowOff>
    </xdr:to>
    <xdr:cxnSp macro="">
      <xdr:nvCxnSpPr>
        <xdr:cNvPr id="644" name="直線コネクタ 643"/>
        <xdr:cNvCxnSpPr/>
      </xdr:nvCxnSpPr>
      <xdr:spPr>
        <a:xfrm flipV="1">
          <a:off x="14592300" y="13452633"/>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111376</xdr:rowOff>
    </xdr:from>
    <xdr:to>
      <xdr:col>76</xdr:col>
      <xdr:colOff>114300</xdr:colOff>
      <xdr:row>78</xdr:row>
      <xdr:rowOff>136317</xdr:rowOff>
    </xdr:to>
    <xdr:cxnSp macro="">
      <xdr:nvCxnSpPr>
        <xdr:cNvPr id="647" name="直線コネクタ 646"/>
        <xdr:cNvCxnSpPr/>
      </xdr:nvCxnSpPr>
      <xdr:spPr>
        <a:xfrm flipV="1">
          <a:off x="13703300" y="13484476"/>
          <a:ext cx="889000" cy="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136317</xdr:rowOff>
    </xdr:from>
    <xdr:to>
      <xdr:col>71</xdr:col>
      <xdr:colOff>177800</xdr:colOff>
      <xdr:row>78</xdr:row>
      <xdr:rowOff>139609</xdr:rowOff>
    </xdr:to>
    <xdr:cxnSp macro="">
      <xdr:nvCxnSpPr>
        <xdr:cNvPr id="650" name="直線コネクタ 649"/>
        <xdr:cNvCxnSpPr/>
      </xdr:nvCxnSpPr>
      <xdr:spPr>
        <a:xfrm flipV="1">
          <a:off x="12814300" y="13509417"/>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88877</xdr:rowOff>
    </xdr:from>
    <xdr:to>
      <xdr:col>85</xdr:col>
      <xdr:colOff>177800</xdr:colOff>
      <xdr:row>79</xdr:row>
      <xdr:rowOff>19027</xdr:rowOff>
    </xdr:to>
    <xdr:sp macro="" textlink="">
      <xdr:nvSpPr>
        <xdr:cNvPr id="660" name="楕円 659"/>
        <xdr:cNvSpPr/>
      </xdr:nvSpPr>
      <xdr:spPr>
        <a:xfrm>
          <a:off x="162687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3804</xdr:rowOff>
    </xdr:from>
    <xdr:ext cx="249299" cy="259045"/>
    <xdr:sp macro="" textlink="">
      <xdr:nvSpPr>
        <xdr:cNvPr id="661" name="災害復旧費該当値テキスト"/>
        <xdr:cNvSpPr txBox="1"/>
      </xdr:nvSpPr>
      <xdr:spPr>
        <a:xfrm>
          <a:off x="16370300" y="13376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28733</xdr:rowOff>
    </xdr:from>
    <xdr:to>
      <xdr:col>81</xdr:col>
      <xdr:colOff>101600</xdr:colOff>
      <xdr:row>78</xdr:row>
      <xdr:rowOff>130333</xdr:rowOff>
    </xdr:to>
    <xdr:sp macro="" textlink="">
      <xdr:nvSpPr>
        <xdr:cNvPr id="662" name="楕円 661"/>
        <xdr:cNvSpPr/>
      </xdr:nvSpPr>
      <xdr:spPr>
        <a:xfrm>
          <a:off x="154305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121460</xdr:rowOff>
    </xdr:from>
    <xdr:ext cx="469744" cy="259045"/>
    <xdr:sp macro="" textlink="">
      <xdr:nvSpPr>
        <xdr:cNvPr id="663" name="テキスト ボックス 662"/>
        <xdr:cNvSpPr txBox="1"/>
      </xdr:nvSpPr>
      <xdr:spPr>
        <a:xfrm>
          <a:off x="15246428" y="134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60576</xdr:rowOff>
    </xdr:from>
    <xdr:to>
      <xdr:col>76</xdr:col>
      <xdr:colOff>165100</xdr:colOff>
      <xdr:row>78</xdr:row>
      <xdr:rowOff>162176</xdr:rowOff>
    </xdr:to>
    <xdr:sp macro="" textlink="">
      <xdr:nvSpPr>
        <xdr:cNvPr id="664" name="楕円 663"/>
        <xdr:cNvSpPr/>
      </xdr:nvSpPr>
      <xdr:spPr>
        <a:xfrm>
          <a:off x="14541500" y="134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153303</xdr:rowOff>
    </xdr:from>
    <xdr:ext cx="469744" cy="259045"/>
    <xdr:sp macro="" textlink="">
      <xdr:nvSpPr>
        <xdr:cNvPr id="665" name="テキスト ボックス 664"/>
        <xdr:cNvSpPr txBox="1"/>
      </xdr:nvSpPr>
      <xdr:spPr>
        <a:xfrm>
          <a:off x="14357428" y="1352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85517</xdr:rowOff>
    </xdr:from>
    <xdr:to>
      <xdr:col>72</xdr:col>
      <xdr:colOff>38100</xdr:colOff>
      <xdr:row>79</xdr:row>
      <xdr:rowOff>15667</xdr:rowOff>
    </xdr:to>
    <xdr:sp macro="" textlink="">
      <xdr:nvSpPr>
        <xdr:cNvPr id="666" name="楕円 665"/>
        <xdr:cNvSpPr/>
      </xdr:nvSpPr>
      <xdr:spPr>
        <a:xfrm>
          <a:off x="13652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6794</xdr:rowOff>
    </xdr:from>
    <xdr:ext cx="378565" cy="259045"/>
    <xdr:sp macro="" textlink="">
      <xdr:nvSpPr>
        <xdr:cNvPr id="667" name="テキスト ボックス 666"/>
        <xdr:cNvSpPr txBox="1"/>
      </xdr:nvSpPr>
      <xdr:spPr>
        <a:xfrm>
          <a:off x="13514017" y="13551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88809</xdr:rowOff>
    </xdr:from>
    <xdr:to>
      <xdr:col>67</xdr:col>
      <xdr:colOff>101600</xdr:colOff>
      <xdr:row>79</xdr:row>
      <xdr:rowOff>18959</xdr:rowOff>
    </xdr:to>
    <xdr:sp macro="" textlink="">
      <xdr:nvSpPr>
        <xdr:cNvPr id="668" name="楕円 667"/>
        <xdr:cNvSpPr/>
      </xdr:nvSpPr>
      <xdr:spPr>
        <a:xfrm>
          <a:off x="12763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10086</xdr:rowOff>
    </xdr:from>
    <xdr:ext cx="249299" cy="259045"/>
    <xdr:sp macro="" textlink="">
      <xdr:nvSpPr>
        <xdr:cNvPr id="669" name="テキスト ボックス 668"/>
        <xdr:cNvSpPr txBox="1"/>
      </xdr:nvSpPr>
      <xdr:spPr>
        <a:xfrm>
          <a:off x="12689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111500</xdr:rowOff>
    </xdr:from>
    <xdr:to>
      <xdr:col>85</xdr:col>
      <xdr:colOff>127000</xdr:colOff>
      <xdr:row>96</xdr:row>
      <xdr:rowOff>46006</xdr:rowOff>
    </xdr:to>
    <xdr:cxnSp macro="">
      <xdr:nvCxnSpPr>
        <xdr:cNvPr id="701" name="直線コネクタ 700"/>
        <xdr:cNvCxnSpPr/>
      </xdr:nvCxnSpPr>
      <xdr:spPr>
        <a:xfrm>
          <a:off x="15481300" y="16399250"/>
          <a:ext cx="8382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38575</xdr:rowOff>
    </xdr:from>
    <xdr:ext cx="534377" cy="259045"/>
    <xdr:sp macro="" textlink="">
      <xdr:nvSpPr>
        <xdr:cNvPr id="702" name="公債費平均値テキスト"/>
        <xdr:cNvSpPr txBox="1"/>
      </xdr:nvSpPr>
      <xdr:spPr>
        <a:xfrm>
          <a:off x="16370300" y="16154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111500</xdr:rowOff>
    </xdr:from>
    <xdr:to>
      <xdr:col>81</xdr:col>
      <xdr:colOff>50800</xdr:colOff>
      <xdr:row>95</xdr:row>
      <xdr:rowOff>113640</xdr:rowOff>
    </xdr:to>
    <xdr:cxnSp macro="">
      <xdr:nvCxnSpPr>
        <xdr:cNvPr id="704" name="直線コネクタ 703"/>
        <xdr:cNvCxnSpPr/>
      </xdr:nvCxnSpPr>
      <xdr:spPr>
        <a:xfrm flipV="1">
          <a:off x="14592300" y="16399250"/>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164557</xdr:rowOff>
    </xdr:from>
    <xdr:ext cx="534377" cy="259045"/>
    <xdr:sp macro="" textlink="">
      <xdr:nvSpPr>
        <xdr:cNvPr id="706" name="テキスト ボックス 705"/>
        <xdr:cNvSpPr txBox="1"/>
      </xdr:nvSpPr>
      <xdr:spPr>
        <a:xfrm>
          <a:off x="15214111" y="161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113640</xdr:rowOff>
    </xdr:from>
    <xdr:to>
      <xdr:col>76</xdr:col>
      <xdr:colOff>114300</xdr:colOff>
      <xdr:row>95</xdr:row>
      <xdr:rowOff>129332</xdr:rowOff>
    </xdr:to>
    <xdr:cxnSp macro="">
      <xdr:nvCxnSpPr>
        <xdr:cNvPr id="707" name="直線コネクタ 706"/>
        <xdr:cNvCxnSpPr/>
      </xdr:nvCxnSpPr>
      <xdr:spPr>
        <a:xfrm flipV="1">
          <a:off x="13703300" y="164013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129332</xdr:rowOff>
    </xdr:from>
    <xdr:to>
      <xdr:col>71</xdr:col>
      <xdr:colOff>177800</xdr:colOff>
      <xdr:row>95</xdr:row>
      <xdr:rowOff>166740</xdr:rowOff>
    </xdr:to>
    <xdr:cxnSp macro="">
      <xdr:nvCxnSpPr>
        <xdr:cNvPr id="710" name="直線コネクタ 709"/>
        <xdr:cNvCxnSpPr/>
      </xdr:nvCxnSpPr>
      <xdr:spPr>
        <a:xfrm flipV="1">
          <a:off x="12814300" y="16417082"/>
          <a:ext cx="889000" cy="3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17975</xdr:rowOff>
    </xdr:from>
    <xdr:ext cx="534377" cy="259045"/>
    <xdr:sp macro="" textlink="">
      <xdr:nvSpPr>
        <xdr:cNvPr id="712" name="テキスト ボックス 711"/>
        <xdr:cNvSpPr txBox="1"/>
      </xdr:nvSpPr>
      <xdr:spPr>
        <a:xfrm>
          <a:off x="13436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166656</xdr:rowOff>
    </xdr:from>
    <xdr:to>
      <xdr:col>85</xdr:col>
      <xdr:colOff>177800</xdr:colOff>
      <xdr:row>96</xdr:row>
      <xdr:rowOff>96806</xdr:rowOff>
    </xdr:to>
    <xdr:sp macro="" textlink="">
      <xdr:nvSpPr>
        <xdr:cNvPr id="720" name="楕円 719"/>
        <xdr:cNvSpPr/>
      </xdr:nvSpPr>
      <xdr:spPr>
        <a:xfrm>
          <a:off x="16268700" y="164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145083</xdr:rowOff>
    </xdr:from>
    <xdr:ext cx="534377" cy="259045"/>
    <xdr:sp macro="" textlink="">
      <xdr:nvSpPr>
        <xdr:cNvPr id="721" name="公債費該当値テキスト"/>
        <xdr:cNvSpPr txBox="1"/>
      </xdr:nvSpPr>
      <xdr:spPr>
        <a:xfrm>
          <a:off x="16370300" y="1643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60700</xdr:rowOff>
    </xdr:from>
    <xdr:to>
      <xdr:col>81</xdr:col>
      <xdr:colOff>101600</xdr:colOff>
      <xdr:row>95</xdr:row>
      <xdr:rowOff>162300</xdr:rowOff>
    </xdr:to>
    <xdr:sp macro="" textlink="">
      <xdr:nvSpPr>
        <xdr:cNvPr id="722" name="楕円 721"/>
        <xdr:cNvSpPr/>
      </xdr:nvSpPr>
      <xdr:spPr>
        <a:xfrm>
          <a:off x="15430500" y="163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153427</xdr:rowOff>
    </xdr:from>
    <xdr:ext cx="534377" cy="259045"/>
    <xdr:sp macro="" textlink="">
      <xdr:nvSpPr>
        <xdr:cNvPr id="723" name="テキスト ボックス 722"/>
        <xdr:cNvSpPr txBox="1"/>
      </xdr:nvSpPr>
      <xdr:spPr>
        <a:xfrm>
          <a:off x="15214111" y="164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62840</xdr:rowOff>
    </xdr:from>
    <xdr:to>
      <xdr:col>76</xdr:col>
      <xdr:colOff>165100</xdr:colOff>
      <xdr:row>95</xdr:row>
      <xdr:rowOff>164440</xdr:rowOff>
    </xdr:to>
    <xdr:sp macro="" textlink="">
      <xdr:nvSpPr>
        <xdr:cNvPr id="724" name="楕円 723"/>
        <xdr:cNvSpPr/>
      </xdr:nvSpPr>
      <xdr:spPr>
        <a:xfrm>
          <a:off x="14541500" y="163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9517</xdr:rowOff>
    </xdr:from>
    <xdr:ext cx="534377" cy="259045"/>
    <xdr:sp macro="" textlink="">
      <xdr:nvSpPr>
        <xdr:cNvPr id="725" name="テキスト ボックス 724"/>
        <xdr:cNvSpPr txBox="1"/>
      </xdr:nvSpPr>
      <xdr:spPr>
        <a:xfrm>
          <a:off x="14325111" y="16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78532</xdr:rowOff>
    </xdr:from>
    <xdr:to>
      <xdr:col>72</xdr:col>
      <xdr:colOff>38100</xdr:colOff>
      <xdr:row>96</xdr:row>
      <xdr:rowOff>8682</xdr:rowOff>
    </xdr:to>
    <xdr:sp macro="" textlink="">
      <xdr:nvSpPr>
        <xdr:cNvPr id="726" name="楕円 725"/>
        <xdr:cNvSpPr/>
      </xdr:nvSpPr>
      <xdr:spPr>
        <a:xfrm>
          <a:off x="13652500" y="163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171259</xdr:rowOff>
    </xdr:from>
    <xdr:ext cx="534377" cy="259045"/>
    <xdr:sp macro="" textlink="">
      <xdr:nvSpPr>
        <xdr:cNvPr id="727" name="テキスト ボックス 726"/>
        <xdr:cNvSpPr txBox="1"/>
      </xdr:nvSpPr>
      <xdr:spPr>
        <a:xfrm>
          <a:off x="13436111" y="164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115940</xdr:rowOff>
    </xdr:from>
    <xdr:to>
      <xdr:col>67</xdr:col>
      <xdr:colOff>101600</xdr:colOff>
      <xdr:row>96</xdr:row>
      <xdr:rowOff>46090</xdr:rowOff>
    </xdr:to>
    <xdr:sp macro="" textlink="">
      <xdr:nvSpPr>
        <xdr:cNvPr id="728" name="楕円 727"/>
        <xdr:cNvSpPr/>
      </xdr:nvSpPr>
      <xdr:spPr>
        <a:xfrm>
          <a:off x="12763500" y="164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62617</xdr:rowOff>
    </xdr:from>
    <xdr:ext cx="534377" cy="259045"/>
    <xdr:sp macro="" textlink="">
      <xdr:nvSpPr>
        <xdr:cNvPr id="729" name="テキスト ボックス 728"/>
        <xdr:cNvSpPr txBox="1"/>
      </xdr:nvSpPr>
      <xdr:spPr>
        <a:xfrm>
          <a:off x="12547111" y="1617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主な構成項目である総務費は、住民一人当たり１５１，６６４円となっており、前年度比１４，５４０円増加しているが、類似団体平均と比較して５１，４４０円下回っている。これは、財政調整基金積立金の増額が主な要因である。</a:t>
          </a:r>
        </a:p>
        <a:p>
          <a:r>
            <a:rPr kumimoji="1" lang="ja-JP" altLang="en-US" sz="1300">
              <a:latin typeface="ＭＳ ゴシック" panose="020B0609070205080204" pitchFamily="49" charset="-128"/>
              <a:ea typeface="ＭＳ ゴシック" panose="020B0609070205080204" pitchFamily="49" charset="-128"/>
            </a:rPr>
            <a:t>　民生費については、住民一人当たり２１５，１８８円となっており、前年度比３，８８５円増加している。これは、社会保障費の増加が主な要因である。</a:t>
          </a:r>
        </a:p>
        <a:p>
          <a:r>
            <a:rPr kumimoji="1" lang="ja-JP" altLang="en-US" sz="1300">
              <a:latin typeface="ＭＳ ゴシック" panose="020B0609070205080204" pitchFamily="49" charset="-128"/>
              <a:ea typeface="ＭＳ ゴシック" panose="020B0609070205080204" pitchFamily="49" charset="-128"/>
            </a:rPr>
            <a:t>　土木費については、住民一人当たり１３５，４５９円となっており、前年度比２６，６１２円増加している。これは、除排雪経費の増加及び町営住宅防音工事費の皆増が主な要因である。</a:t>
          </a:r>
        </a:p>
        <a:p>
          <a:r>
            <a:rPr kumimoji="1" lang="ja-JP" altLang="en-US" sz="1300">
              <a:latin typeface="ＭＳ ゴシック" panose="020B0609070205080204" pitchFamily="49" charset="-128"/>
              <a:ea typeface="ＭＳ ゴシック" panose="020B0609070205080204" pitchFamily="49" charset="-128"/>
            </a:rPr>
            <a:t>　衛生費については、住民一人当たり６６，０００円となっており、前年度比３，６３０円減少している。これは、一部事務組合における衛生センター事業の負担金の減額等が主な要因である。</a:t>
          </a:r>
        </a:p>
        <a:p>
          <a:r>
            <a:rPr kumimoji="1" lang="ja-JP" altLang="en-US" sz="1300">
              <a:latin typeface="ＭＳ ゴシック" panose="020B0609070205080204" pitchFamily="49" charset="-128"/>
              <a:ea typeface="ＭＳ ゴシック" panose="020B0609070205080204" pitchFamily="49" charset="-128"/>
            </a:rPr>
            <a:t>　教育費については、住民一人当たり８１，９６１円となっており、前年度比６，３１６円増加している。これは、スクールバス運行業務委託料の増加が主な要因である。</a:t>
          </a:r>
        </a:p>
        <a:p>
          <a:r>
            <a:rPr kumimoji="1" lang="ja-JP" altLang="en-US" sz="1300">
              <a:latin typeface="ＭＳ ゴシック" panose="020B0609070205080204" pitchFamily="49" charset="-128"/>
              <a:ea typeface="ＭＳ ゴシック" panose="020B0609070205080204" pitchFamily="49" charset="-128"/>
            </a:rPr>
            <a:t>　今後、一部事務組合における最終処分場施設整備事業の負担金及び公共施設等の維持管理費用等の増加が見込まれるため、単独事業や業務委託の見直しを行い、可能な限り経費節減に努め財政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標準財政規模比として前年度比２．０４％増加しており、一定の基金残高を確保するため、歳計剰余金の処分等について優先的に財政調整基金の積立てを行っている。今後も、将来的に持続可能な健全財政の運営に向けてより一層の歳出削減を図り、基金残高の維持・確保に努める。</a:t>
          </a:r>
        </a:p>
        <a:p>
          <a:r>
            <a:rPr kumimoji="1" lang="ja-JP" altLang="en-US" sz="1100">
              <a:latin typeface="ＭＳ ゴシック" pitchFamily="49" charset="-128"/>
              <a:ea typeface="ＭＳ ゴシック" pitchFamily="49" charset="-128"/>
            </a:rPr>
            <a:t>　実質収支額は、前年度とほぼ横ばいである。引き続き、歳入の確保及び経費節減に努めていく。</a:t>
          </a:r>
        </a:p>
        <a:p>
          <a:r>
            <a:rPr kumimoji="1" lang="ja-JP" altLang="en-US" sz="1100">
              <a:latin typeface="ＭＳ ゴシック" pitchFamily="49" charset="-128"/>
              <a:ea typeface="ＭＳ ゴシック" pitchFamily="49" charset="-128"/>
            </a:rPr>
            <a:t>　実質単年度収支は、前年度比０．５５％増加している。これは、財政調整基金積立金の増加に伴い、実質単年度収支の赤字幅が減少となったことが要因である。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実質赤字（黒字）比率については、全会計において実質収支額の黒字となっている。</a:t>
          </a:r>
        </a:p>
        <a:p>
          <a:r>
            <a:rPr kumimoji="1" lang="ja-JP" altLang="en-US" sz="1300">
              <a:latin typeface="ＭＳ ゴシック" pitchFamily="49" charset="-128"/>
              <a:ea typeface="ＭＳ ゴシック" pitchFamily="49" charset="-128"/>
            </a:rPr>
            <a:t>　一般会計が６．４１％で最も多く、次に上水道事業会計４．１２％、介護保険特別会計１．０５％となっている。</a:t>
          </a:r>
        </a:p>
        <a:p>
          <a:r>
            <a:rPr kumimoji="1" lang="ja-JP" altLang="en-US" sz="1300">
              <a:latin typeface="ＭＳ ゴシック" pitchFamily="49" charset="-128"/>
              <a:ea typeface="ＭＳ ゴシック" pitchFamily="49" charset="-128"/>
            </a:rPr>
            <a:t>　上水道事業会計は４．１２％で前年度より０．５２％増加しており採算性を保っているものの、施設の老朽化対策等の課題が見込まれるため、今後についても公営企業として健全な運営を図る必要がある。</a:t>
          </a:r>
        </a:p>
        <a:p>
          <a:r>
            <a:rPr kumimoji="1" lang="ja-JP" altLang="en-US" sz="1300">
              <a:latin typeface="ＭＳ ゴシック" pitchFamily="49" charset="-128"/>
              <a:ea typeface="ＭＳ ゴシック" pitchFamily="49" charset="-128"/>
            </a:rPr>
            <a:t>　公共下水道事業及び農業集落排水事業は令和６年度より公営企業会計に移行し、下水道事業会計となった。赤字決算とはなっていないものの、繰入基準を上回る繰入が一般会計から行われているため、経営戦略をもとに料金改定や加入率の向上に努め、公営企業として健全化を図る必要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国保特別会計及び介護保険特別会計については、一般会計からの法定外の繰入額はなく、各特別会計における財政調整基金を活用も含め、制度運営の持続可能な保険税率・保険料率を見定め、引き続き健全な運営に努める必要がある。</a:t>
          </a:r>
        </a:p>
        <a:p>
          <a:r>
            <a:rPr kumimoji="1" lang="ja-JP" altLang="en-US" sz="1300">
              <a:latin typeface="ＭＳ ゴシック" pitchFamily="49" charset="-128"/>
              <a:ea typeface="ＭＳ ゴシック" pitchFamily="49" charset="-128"/>
            </a:rPr>
            <a:t>　各会計において、赤字決算に至らぬよう歳入の確保及び歳出の削減を行い健全な運営に努める必要がある。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75" thickBot="1" x14ac:dyDescent="0.2">
      <c r="B2" s="170" t="s">
        <v>77</v>
      </c>
      <c r="C2" s="170"/>
      <c r="D2" s="171"/>
    </row>
    <row r="3" spans="1:119" ht="18.75" customHeight="1" thickBot="1" x14ac:dyDescent="0.2">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13445532</v>
      </c>
      <c r="BO4" s="373"/>
      <c r="BP4" s="373"/>
      <c r="BQ4" s="373"/>
      <c r="BR4" s="373"/>
      <c r="BS4" s="373"/>
      <c r="BT4" s="373"/>
      <c r="BU4" s="374"/>
      <c r="BV4" s="372">
        <v>13142442</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6.4</v>
      </c>
      <c r="CU4" s="379"/>
      <c r="CV4" s="379"/>
      <c r="CW4" s="379"/>
      <c r="CX4" s="379"/>
      <c r="CY4" s="379"/>
      <c r="CZ4" s="379"/>
      <c r="DA4" s="380"/>
      <c r="DB4" s="378">
        <v>6.4</v>
      </c>
      <c r="DC4" s="379"/>
      <c r="DD4" s="379"/>
      <c r="DE4" s="379"/>
      <c r="DF4" s="379"/>
      <c r="DG4" s="379"/>
      <c r="DH4" s="379"/>
      <c r="DI4" s="380"/>
    </row>
    <row r="5" spans="1:119" ht="18.75" customHeight="1" x14ac:dyDescent="0.15">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12887766</v>
      </c>
      <c r="BO5" s="410"/>
      <c r="BP5" s="410"/>
      <c r="BQ5" s="410"/>
      <c r="BR5" s="410"/>
      <c r="BS5" s="410"/>
      <c r="BT5" s="410"/>
      <c r="BU5" s="411"/>
      <c r="BV5" s="409">
        <v>12568570</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91.7</v>
      </c>
      <c r="CU5" s="407"/>
      <c r="CV5" s="407"/>
      <c r="CW5" s="407"/>
      <c r="CX5" s="407"/>
      <c r="CY5" s="407"/>
      <c r="CZ5" s="407"/>
      <c r="DA5" s="408"/>
      <c r="DB5" s="406">
        <v>92.7</v>
      </c>
      <c r="DC5" s="407"/>
      <c r="DD5" s="407"/>
      <c r="DE5" s="407"/>
      <c r="DF5" s="407"/>
      <c r="DG5" s="407"/>
      <c r="DH5" s="407"/>
      <c r="DI5" s="408"/>
    </row>
    <row r="6" spans="1:119" ht="18.75" customHeight="1" x14ac:dyDescent="0.15">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557766</v>
      </c>
      <c r="BO6" s="410"/>
      <c r="BP6" s="410"/>
      <c r="BQ6" s="410"/>
      <c r="BR6" s="410"/>
      <c r="BS6" s="410"/>
      <c r="BT6" s="410"/>
      <c r="BU6" s="411"/>
      <c r="BV6" s="409">
        <v>573872</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91.9</v>
      </c>
      <c r="CU6" s="447"/>
      <c r="CV6" s="447"/>
      <c r="CW6" s="447"/>
      <c r="CX6" s="447"/>
      <c r="CY6" s="447"/>
      <c r="CZ6" s="447"/>
      <c r="DA6" s="448"/>
      <c r="DB6" s="446">
        <v>93.1</v>
      </c>
      <c r="DC6" s="447"/>
      <c r="DD6" s="447"/>
      <c r="DE6" s="447"/>
      <c r="DF6" s="447"/>
      <c r="DG6" s="447"/>
      <c r="DH6" s="447"/>
      <c r="DI6" s="448"/>
    </row>
    <row r="7" spans="1:119" ht="18.75" customHeight="1" x14ac:dyDescent="0.15">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116607</v>
      </c>
      <c r="BO7" s="410"/>
      <c r="BP7" s="410"/>
      <c r="BQ7" s="410"/>
      <c r="BR7" s="410"/>
      <c r="BS7" s="410"/>
      <c r="BT7" s="410"/>
      <c r="BU7" s="411"/>
      <c r="BV7" s="409">
        <v>132578</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6882069</v>
      </c>
      <c r="CU7" s="410"/>
      <c r="CV7" s="410"/>
      <c r="CW7" s="410"/>
      <c r="CX7" s="410"/>
      <c r="CY7" s="410"/>
      <c r="CZ7" s="410"/>
      <c r="DA7" s="411"/>
      <c r="DB7" s="409">
        <v>6873460</v>
      </c>
      <c r="DC7" s="410"/>
      <c r="DD7" s="410"/>
      <c r="DE7" s="410"/>
      <c r="DF7" s="410"/>
      <c r="DG7" s="410"/>
      <c r="DH7" s="410"/>
      <c r="DI7" s="411"/>
    </row>
    <row r="8" spans="1:119" ht="18.75" customHeight="1" thickBot="1" x14ac:dyDescent="0.2">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441159</v>
      </c>
      <c r="BO8" s="410"/>
      <c r="BP8" s="410"/>
      <c r="BQ8" s="410"/>
      <c r="BR8" s="410"/>
      <c r="BS8" s="410"/>
      <c r="BT8" s="410"/>
      <c r="BU8" s="411"/>
      <c r="BV8" s="409">
        <v>441294</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0.31</v>
      </c>
      <c r="CU8" s="450"/>
      <c r="CV8" s="450"/>
      <c r="CW8" s="450"/>
      <c r="CX8" s="450"/>
      <c r="CY8" s="450"/>
      <c r="CZ8" s="450"/>
      <c r="DA8" s="451"/>
      <c r="DB8" s="449">
        <v>0.31</v>
      </c>
      <c r="DC8" s="450"/>
      <c r="DD8" s="450"/>
      <c r="DE8" s="450"/>
      <c r="DF8" s="450"/>
      <c r="DG8" s="450"/>
      <c r="DH8" s="450"/>
      <c r="DI8" s="451"/>
    </row>
    <row r="9" spans="1:119" ht="18.75" customHeight="1" thickBot="1" x14ac:dyDescent="0.2">
      <c r="A9" s="169"/>
      <c r="B9" s="403" t="s">
        <v>106</v>
      </c>
      <c r="C9" s="404"/>
      <c r="D9" s="404"/>
      <c r="E9" s="404"/>
      <c r="F9" s="404"/>
      <c r="G9" s="404"/>
      <c r="H9" s="404"/>
      <c r="I9" s="404"/>
      <c r="J9" s="404"/>
      <c r="K9" s="452"/>
      <c r="L9" s="453" t="s">
        <v>107</v>
      </c>
      <c r="M9" s="454"/>
      <c r="N9" s="454"/>
      <c r="O9" s="454"/>
      <c r="P9" s="454"/>
      <c r="Q9" s="455"/>
      <c r="R9" s="456">
        <v>16428</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-135</v>
      </c>
      <c r="BO9" s="410"/>
      <c r="BP9" s="410"/>
      <c r="BQ9" s="410"/>
      <c r="BR9" s="410"/>
      <c r="BS9" s="410"/>
      <c r="BT9" s="410"/>
      <c r="BU9" s="411"/>
      <c r="BV9" s="409">
        <v>-27212</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12.1</v>
      </c>
      <c r="CU9" s="407"/>
      <c r="CV9" s="407"/>
      <c r="CW9" s="407"/>
      <c r="CX9" s="407"/>
      <c r="CY9" s="407"/>
      <c r="CZ9" s="407"/>
      <c r="DA9" s="408"/>
      <c r="DB9" s="406">
        <v>13.5</v>
      </c>
      <c r="DC9" s="407"/>
      <c r="DD9" s="407"/>
      <c r="DE9" s="407"/>
      <c r="DF9" s="407"/>
      <c r="DG9" s="407"/>
      <c r="DH9" s="407"/>
      <c r="DI9" s="408"/>
    </row>
    <row r="10" spans="1:119" ht="18.75" customHeight="1" thickBot="1" x14ac:dyDescent="0.2">
      <c r="A10" s="169"/>
      <c r="B10" s="403"/>
      <c r="C10" s="404"/>
      <c r="D10" s="404"/>
      <c r="E10" s="404"/>
      <c r="F10" s="404"/>
      <c r="G10" s="404"/>
      <c r="H10" s="404"/>
      <c r="I10" s="404"/>
      <c r="J10" s="404"/>
      <c r="K10" s="452"/>
      <c r="L10" s="459" t="s">
        <v>112</v>
      </c>
      <c r="M10" s="439"/>
      <c r="N10" s="439"/>
      <c r="O10" s="439"/>
      <c r="P10" s="439"/>
      <c r="Q10" s="440"/>
      <c r="R10" s="460">
        <v>17955</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114</v>
      </c>
      <c r="AV10" s="442"/>
      <c r="AW10" s="442"/>
      <c r="AX10" s="442"/>
      <c r="AY10" s="443" t="s">
        <v>115</v>
      </c>
      <c r="AZ10" s="444"/>
      <c r="BA10" s="444"/>
      <c r="BB10" s="444"/>
      <c r="BC10" s="444"/>
      <c r="BD10" s="444"/>
      <c r="BE10" s="444"/>
      <c r="BF10" s="444"/>
      <c r="BG10" s="444"/>
      <c r="BH10" s="444"/>
      <c r="BI10" s="444"/>
      <c r="BJ10" s="444"/>
      <c r="BK10" s="444"/>
      <c r="BL10" s="444"/>
      <c r="BM10" s="445"/>
      <c r="BN10" s="409">
        <v>1134488</v>
      </c>
      <c r="BO10" s="410"/>
      <c r="BP10" s="410"/>
      <c r="BQ10" s="410"/>
      <c r="BR10" s="410"/>
      <c r="BS10" s="410"/>
      <c r="BT10" s="410"/>
      <c r="BU10" s="411"/>
      <c r="BV10" s="409">
        <v>852640</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69"/>
      <c r="B12" s="469" t="s">
        <v>123</v>
      </c>
      <c r="C12" s="470"/>
      <c r="D12" s="470"/>
      <c r="E12" s="470"/>
      <c r="F12" s="470"/>
      <c r="G12" s="470"/>
      <c r="H12" s="470"/>
      <c r="I12" s="470"/>
      <c r="J12" s="470"/>
      <c r="K12" s="471"/>
      <c r="L12" s="478" t="s">
        <v>124</v>
      </c>
      <c r="M12" s="479"/>
      <c r="N12" s="479"/>
      <c r="O12" s="479"/>
      <c r="P12" s="479"/>
      <c r="Q12" s="480"/>
      <c r="R12" s="481">
        <v>16005</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1292372</v>
      </c>
      <c r="BO12" s="410"/>
      <c r="BP12" s="410"/>
      <c r="BQ12" s="410"/>
      <c r="BR12" s="410"/>
      <c r="BS12" s="410"/>
      <c r="BT12" s="410"/>
      <c r="BU12" s="411"/>
      <c r="BV12" s="409">
        <v>1021467</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69"/>
      <c r="B13" s="472"/>
      <c r="C13" s="473"/>
      <c r="D13" s="473"/>
      <c r="E13" s="473"/>
      <c r="F13" s="473"/>
      <c r="G13" s="473"/>
      <c r="H13" s="473"/>
      <c r="I13" s="473"/>
      <c r="J13" s="473"/>
      <c r="K13" s="474"/>
      <c r="L13" s="178"/>
      <c r="M13" s="500" t="s">
        <v>130</v>
      </c>
      <c r="N13" s="501"/>
      <c r="O13" s="501"/>
      <c r="P13" s="501"/>
      <c r="Q13" s="502"/>
      <c r="R13" s="493">
        <v>15768</v>
      </c>
      <c r="S13" s="494"/>
      <c r="T13" s="494"/>
      <c r="U13" s="494"/>
      <c r="V13" s="495"/>
      <c r="W13" s="425" t="s">
        <v>131</v>
      </c>
      <c r="X13" s="426"/>
      <c r="Y13" s="426"/>
      <c r="Z13" s="426"/>
      <c r="AA13" s="426"/>
      <c r="AB13" s="416"/>
      <c r="AC13" s="460">
        <v>2080</v>
      </c>
      <c r="AD13" s="461"/>
      <c r="AE13" s="461"/>
      <c r="AF13" s="461"/>
      <c r="AG13" s="503"/>
      <c r="AH13" s="460">
        <v>2268</v>
      </c>
      <c r="AI13" s="461"/>
      <c r="AJ13" s="461"/>
      <c r="AK13" s="461"/>
      <c r="AL13" s="462"/>
      <c r="AM13" s="438" t="s">
        <v>132</v>
      </c>
      <c r="AN13" s="439"/>
      <c r="AO13" s="439"/>
      <c r="AP13" s="439"/>
      <c r="AQ13" s="439"/>
      <c r="AR13" s="439"/>
      <c r="AS13" s="439"/>
      <c r="AT13" s="440"/>
      <c r="AU13" s="441" t="s">
        <v>114</v>
      </c>
      <c r="AV13" s="442"/>
      <c r="AW13" s="442"/>
      <c r="AX13" s="442"/>
      <c r="AY13" s="443" t="s">
        <v>133</v>
      </c>
      <c r="AZ13" s="444"/>
      <c r="BA13" s="444"/>
      <c r="BB13" s="444"/>
      <c r="BC13" s="444"/>
      <c r="BD13" s="444"/>
      <c r="BE13" s="444"/>
      <c r="BF13" s="444"/>
      <c r="BG13" s="444"/>
      <c r="BH13" s="444"/>
      <c r="BI13" s="444"/>
      <c r="BJ13" s="444"/>
      <c r="BK13" s="444"/>
      <c r="BL13" s="444"/>
      <c r="BM13" s="445"/>
      <c r="BN13" s="409">
        <v>-158019</v>
      </c>
      <c r="BO13" s="410"/>
      <c r="BP13" s="410"/>
      <c r="BQ13" s="410"/>
      <c r="BR13" s="410"/>
      <c r="BS13" s="410"/>
      <c r="BT13" s="410"/>
      <c r="BU13" s="411"/>
      <c r="BV13" s="409">
        <v>-196039</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12.9</v>
      </c>
      <c r="CU13" s="407"/>
      <c r="CV13" s="407"/>
      <c r="CW13" s="407"/>
      <c r="CX13" s="407"/>
      <c r="CY13" s="407"/>
      <c r="CZ13" s="407"/>
      <c r="DA13" s="408"/>
      <c r="DB13" s="406">
        <v>12.2</v>
      </c>
      <c r="DC13" s="407"/>
      <c r="DD13" s="407"/>
      <c r="DE13" s="407"/>
      <c r="DF13" s="407"/>
      <c r="DG13" s="407"/>
      <c r="DH13" s="407"/>
      <c r="DI13" s="408"/>
    </row>
    <row r="14" spans="1:119" ht="18.75" customHeight="1" thickBot="1" x14ac:dyDescent="0.2">
      <c r="A14" s="169"/>
      <c r="B14" s="472"/>
      <c r="C14" s="473"/>
      <c r="D14" s="473"/>
      <c r="E14" s="473"/>
      <c r="F14" s="473"/>
      <c r="G14" s="473"/>
      <c r="H14" s="473"/>
      <c r="I14" s="473"/>
      <c r="J14" s="473"/>
      <c r="K14" s="474"/>
      <c r="L14" s="490" t="s">
        <v>135</v>
      </c>
      <c r="M14" s="491"/>
      <c r="N14" s="491"/>
      <c r="O14" s="491"/>
      <c r="P14" s="491"/>
      <c r="Q14" s="492"/>
      <c r="R14" s="493">
        <v>16354</v>
      </c>
      <c r="S14" s="494"/>
      <c r="T14" s="494"/>
      <c r="U14" s="494"/>
      <c r="V14" s="495"/>
      <c r="W14" s="399"/>
      <c r="X14" s="400"/>
      <c r="Y14" s="400"/>
      <c r="Z14" s="400"/>
      <c r="AA14" s="400"/>
      <c r="AB14" s="389"/>
      <c r="AC14" s="496">
        <v>24.1</v>
      </c>
      <c r="AD14" s="497"/>
      <c r="AE14" s="497"/>
      <c r="AF14" s="497"/>
      <c r="AG14" s="498"/>
      <c r="AH14" s="496">
        <v>25.4</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v>83.7</v>
      </c>
      <c r="CU14" s="508"/>
      <c r="CV14" s="508"/>
      <c r="CW14" s="508"/>
      <c r="CX14" s="508"/>
      <c r="CY14" s="508"/>
      <c r="CZ14" s="508"/>
      <c r="DA14" s="509"/>
      <c r="DB14" s="507">
        <v>82.5</v>
      </c>
      <c r="DC14" s="508"/>
      <c r="DD14" s="508"/>
      <c r="DE14" s="508"/>
      <c r="DF14" s="508"/>
      <c r="DG14" s="508"/>
      <c r="DH14" s="508"/>
      <c r="DI14" s="509"/>
    </row>
    <row r="15" spans="1:119" ht="18.75" customHeight="1" x14ac:dyDescent="0.15">
      <c r="A15" s="169"/>
      <c r="B15" s="472"/>
      <c r="C15" s="473"/>
      <c r="D15" s="473"/>
      <c r="E15" s="473"/>
      <c r="F15" s="473"/>
      <c r="G15" s="473"/>
      <c r="H15" s="473"/>
      <c r="I15" s="473"/>
      <c r="J15" s="473"/>
      <c r="K15" s="474"/>
      <c r="L15" s="178"/>
      <c r="M15" s="500" t="s">
        <v>130</v>
      </c>
      <c r="N15" s="501"/>
      <c r="O15" s="501"/>
      <c r="P15" s="501"/>
      <c r="Q15" s="502"/>
      <c r="R15" s="493">
        <v>16143</v>
      </c>
      <c r="S15" s="494"/>
      <c r="T15" s="494"/>
      <c r="U15" s="494"/>
      <c r="V15" s="495"/>
      <c r="W15" s="425" t="s">
        <v>137</v>
      </c>
      <c r="X15" s="426"/>
      <c r="Y15" s="426"/>
      <c r="Z15" s="426"/>
      <c r="AA15" s="426"/>
      <c r="AB15" s="416"/>
      <c r="AC15" s="460">
        <v>1964</v>
      </c>
      <c r="AD15" s="461"/>
      <c r="AE15" s="461"/>
      <c r="AF15" s="461"/>
      <c r="AG15" s="503"/>
      <c r="AH15" s="460">
        <v>2087</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2065801</v>
      </c>
      <c r="BO15" s="373"/>
      <c r="BP15" s="373"/>
      <c r="BQ15" s="373"/>
      <c r="BR15" s="373"/>
      <c r="BS15" s="373"/>
      <c r="BT15" s="373"/>
      <c r="BU15" s="374"/>
      <c r="BV15" s="372">
        <v>1986602</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22.8</v>
      </c>
      <c r="AD16" s="497"/>
      <c r="AE16" s="497"/>
      <c r="AF16" s="497"/>
      <c r="AG16" s="498"/>
      <c r="AH16" s="496">
        <v>23.4</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6375370</v>
      </c>
      <c r="BO16" s="410"/>
      <c r="BP16" s="410"/>
      <c r="BQ16" s="410"/>
      <c r="BR16" s="410"/>
      <c r="BS16" s="410"/>
      <c r="BT16" s="410"/>
      <c r="BU16" s="411"/>
      <c r="BV16" s="409">
        <v>6379409</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4580</v>
      </c>
      <c r="AD17" s="461"/>
      <c r="AE17" s="461"/>
      <c r="AF17" s="461"/>
      <c r="AG17" s="503"/>
      <c r="AH17" s="460">
        <v>4567</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2557306</v>
      </c>
      <c r="BO17" s="410"/>
      <c r="BP17" s="410"/>
      <c r="BQ17" s="410"/>
      <c r="BR17" s="410"/>
      <c r="BS17" s="410"/>
      <c r="BT17" s="410"/>
      <c r="BU17" s="411"/>
      <c r="BV17" s="409">
        <v>2457424</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69"/>
      <c r="B18" s="531" t="s">
        <v>147</v>
      </c>
      <c r="C18" s="452"/>
      <c r="D18" s="452"/>
      <c r="E18" s="532"/>
      <c r="F18" s="532"/>
      <c r="G18" s="532"/>
      <c r="H18" s="532"/>
      <c r="I18" s="532"/>
      <c r="J18" s="532"/>
      <c r="K18" s="532"/>
      <c r="L18" s="533">
        <v>326.5</v>
      </c>
      <c r="M18" s="533"/>
      <c r="N18" s="533"/>
      <c r="O18" s="533"/>
      <c r="P18" s="533"/>
      <c r="Q18" s="533"/>
      <c r="R18" s="534"/>
      <c r="S18" s="534"/>
      <c r="T18" s="534"/>
      <c r="U18" s="534"/>
      <c r="V18" s="535"/>
      <c r="W18" s="427"/>
      <c r="X18" s="428"/>
      <c r="Y18" s="428"/>
      <c r="Z18" s="428"/>
      <c r="AA18" s="428"/>
      <c r="AB18" s="419"/>
      <c r="AC18" s="536">
        <v>53.1</v>
      </c>
      <c r="AD18" s="537"/>
      <c r="AE18" s="537"/>
      <c r="AF18" s="537"/>
      <c r="AG18" s="538"/>
      <c r="AH18" s="536">
        <v>51.2</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6385585</v>
      </c>
      <c r="BO18" s="410"/>
      <c r="BP18" s="410"/>
      <c r="BQ18" s="410"/>
      <c r="BR18" s="410"/>
      <c r="BS18" s="410"/>
      <c r="BT18" s="410"/>
      <c r="BU18" s="411"/>
      <c r="BV18" s="409">
        <v>6425112</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69"/>
      <c r="B19" s="531" t="s">
        <v>149</v>
      </c>
      <c r="C19" s="452"/>
      <c r="D19" s="452"/>
      <c r="E19" s="532"/>
      <c r="F19" s="532"/>
      <c r="G19" s="532"/>
      <c r="H19" s="532"/>
      <c r="I19" s="532"/>
      <c r="J19" s="532"/>
      <c r="K19" s="532"/>
      <c r="L19" s="540">
        <v>50</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9865548</v>
      </c>
      <c r="BO19" s="410"/>
      <c r="BP19" s="410"/>
      <c r="BQ19" s="410"/>
      <c r="BR19" s="410"/>
      <c r="BS19" s="410"/>
      <c r="BT19" s="410"/>
      <c r="BU19" s="411"/>
      <c r="BV19" s="409">
        <v>9847571</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69"/>
      <c r="B20" s="531" t="s">
        <v>151</v>
      </c>
      <c r="C20" s="452"/>
      <c r="D20" s="452"/>
      <c r="E20" s="532"/>
      <c r="F20" s="532"/>
      <c r="G20" s="532"/>
      <c r="H20" s="532"/>
      <c r="I20" s="532"/>
      <c r="J20" s="532"/>
      <c r="K20" s="532"/>
      <c r="L20" s="540">
        <v>5871</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10055351</v>
      </c>
      <c r="BO22" s="373"/>
      <c r="BP22" s="373"/>
      <c r="BQ22" s="373"/>
      <c r="BR22" s="373"/>
      <c r="BS22" s="373"/>
      <c r="BT22" s="373"/>
      <c r="BU22" s="374"/>
      <c r="BV22" s="372">
        <v>10526926</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7684990</v>
      </c>
      <c r="BO23" s="410"/>
      <c r="BP23" s="410"/>
      <c r="BQ23" s="410"/>
      <c r="BR23" s="410"/>
      <c r="BS23" s="410"/>
      <c r="BT23" s="410"/>
      <c r="BU23" s="411"/>
      <c r="BV23" s="409">
        <v>8064112</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69"/>
      <c r="B24" s="580"/>
      <c r="C24" s="556"/>
      <c r="D24" s="557"/>
      <c r="E24" s="459" t="s">
        <v>161</v>
      </c>
      <c r="F24" s="439"/>
      <c r="G24" s="439"/>
      <c r="H24" s="439"/>
      <c r="I24" s="439"/>
      <c r="J24" s="439"/>
      <c r="K24" s="440"/>
      <c r="L24" s="460">
        <v>1</v>
      </c>
      <c r="M24" s="461"/>
      <c r="N24" s="461"/>
      <c r="O24" s="461"/>
      <c r="P24" s="503"/>
      <c r="Q24" s="460">
        <v>6990</v>
      </c>
      <c r="R24" s="461"/>
      <c r="S24" s="461"/>
      <c r="T24" s="461"/>
      <c r="U24" s="461"/>
      <c r="V24" s="503"/>
      <c r="W24" s="555"/>
      <c r="X24" s="556"/>
      <c r="Y24" s="557"/>
      <c r="Z24" s="459" t="s">
        <v>162</v>
      </c>
      <c r="AA24" s="439"/>
      <c r="AB24" s="439"/>
      <c r="AC24" s="439"/>
      <c r="AD24" s="439"/>
      <c r="AE24" s="439"/>
      <c r="AF24" s="439"/>
      <c r="AG24" s="440"/>
      <c r="AH24" s="460">
        <v>149</v>
      </c>
      <c r="AI24" s="461"/>
      <c r="AJ24" s="461"/>
      <c r="AK24" s="461"/>
      <c r="AL24" s="503"/>
      <c r="AM24" s="460">
        <v>452662</v>
      </c>
      <c r="AN24" s="461"/>
      <c r="AO24" s="461"/>
      <c r="AP24" s="461"/>
      <c r="AQ24" s="461"/>
      <c r="AR24" s="503"/>
      <c r="AS24" s="460">
        <v>3038</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7048705</v>
      </c>
      <c r="BO24" s="410"/>
      <c r="BP24" s="410"/>
      <c r="BQ24" s="410"/>
      <c r="BR24" s="410"/>
      <c r="BS24" s="410"/>
      <c r="BT24" s="410"/>
      <c r="BU24" s="411"/>
      <c r="BV24" s="409">
        <v>7189434</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69"/>
      <c r="B25" s="580"/>
      <c r="C25" s="556"/>
      <c r="D25" s="557"/>
      <c r="E25" s="459" t="s">
        <v>164</v>
      </c>
      <c r="F25" s="439"/>
      <c r="G25" s="439"/>
      <c r="H25" s="439"/>
      <c r="I25" s="439"/>
      <c r="J25" s="439"/>
      <c r="K25" s="440"/>
      <c r="L25" s="460">
        <v>1</v>
      </c>
      <c r="M25" s="461"/>
      <c r="N25" s="461"/>
      <c r="O25" s="461"/>
      <c r="P25" s="503"/>
      <c r="Q25" s="460">
        <v>5460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179972</v>
      </c>
      <c r="BO25" s="373"/>
      <c r="BP25" s="373"/>
      <c r="BQ25" s="373"/>
      <c r="BR25" s="373"/>
      <c r="BS25" s="373"/>
      <c r="BT25" s="373"/>
      <c r="BU25" s="374"/>
      <c r="BV25" s="372">
        <v>95405</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69"/>
      <c r="B26" s="580"/>
      <c r="C26" s="556"/>
      <c r="D26" s="557"/>
      <c r="E26" s="459" t="s">
        <v>167</v>
      </c>
      <c r="F26" s="439"/>
      <c r="G26" s="439"/>
      <c r="H26" s="439"/>
      <c r="I26" s="439"/>
      <c r="J26" s="439"/>
      <c r="K26" s="440"/>
      <c r="L26" s="460">
        <v>1</v>
      </c>
      <c r="M26" s="461"/>
      <c r="N26" s="461"/>
      <c r="O26" s="461"/>
      <c r="P26" s="503"/>
      <c r="Q26" s="460">
        <v>4910</v>
      </c>
      <c r="R26" s="461"/>
      <c r="S26" s="461"/>
      <c r="T26" s="461"/>
      <c r="U26" s="461"/>
      <c r="V26" s="503"/>
      <c r="W26" s="555"/>
      <c r="X26" s="556"/>
      <c r="Y26" s="557"/>
      <c r="Z26" s="459" t="s">
        <v>168</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69"/>
      <c r="B27" s="580"/>
      <c r="C27" s="556"/>
      <c r="D27" s="557"/>
      <c r="E27" s="459" t="s">
        <v>170</v>
      </c>
      <c r="F27" s="439"/>
      <c r="G27" s="439"/>
      <c r="H27" s="439"/>
      <c r="I27" s="439"/>
      <c r="J27" s="439"/>
      <c r="K27" s="440"/>
      <c r="L27" s="460">
        <v>1</v>
      </c>
      <c r="M27" s="461"/>
      <c r="N27" s="461"/>
      <c r="O27" s="461"/>
      <c r="P27" s="503"/>
      <c r="Q27" s="460">
        <v>2870</v>
      </c>
      <c r="R27" s="461"/>
      <c r="S27" s="461"/>
      <c r="T27" s="461"/>
      <c r="U27" s="461"/>
      <c r="V27" s="503"/>
      <c r="W27" s="555"/>
      <c r="X27" s="556"/>
      <c r="Y27" s="557"/>
      <c r="Z27" s="459" t="s">
        <v>171</v>
      </c>
      <c r="AA27" s="439"/>
      <c r="AB27" s="439"/>
      <c r="AC27" s="439"/>
      <c r="AD27" s="439"/>
      <c r="AE27" s="439"/>
      <c r="AF27" s="439"/>
      <c r="AG27" s="440"/>
      <c r="AH27" s="460">
        <v>1</v>
      </c>
      <c r="AI27" s="461"/>
      <c r="AJ27" s="461"/>
      <c r="AK27" s="461"/>
      <c r="AL27" s="503"/>
      <c r="AM27" s="460" t="s">
        <v>172</v>
      </c>
      <c r="AN27" s="461"/>
      <c r="AO27" s="461"/>
      <c r="AP27" s="461"/>
      <c r="AQ27" s="461"/>
      <c r="AR27" s="503"/>
      <c r="AS27" s="460" t="s">
        <v>172</v>
      </c>
      <c r="AT27" s="461"/>
      <c r="AU27" s="461"/>
      <c r="AV27" s="461"/>
      <c r="AW27" s="461"/>
      <c r="AX27" s="462"/>
      <c r="AY27" s="504" t="s">
        <v>173</v>
      </c>
      <c r="AZ27" s="505"/>
      <c r="BA27" s="505"/>
      <c r="BB27" s="505"/>
      <c r="BC27" s="505"/>
      <c r="BD27" s="505"/>
      <c r="BE27" s="505"/>
      <c r="BF27" s="505"/>
      <c r="BG27" s="505"/>
      <c r="BH27" s="505"/>
      <c r="BI27" s="505"/>
      <c r="BJ27" s="505"/>
      <c r="BK27" s="505"/>
      <c r="BL27" s="505"/>
      <c r="BM27" s="506"/>
      <c r="BN27" s="528">
        <v>245310</v>
      </c>
      <c r="BO27" s="529"/>
      <c r="BP27" s="529"/>
      <c r="BQ27" s="529"/>
      <c r="BR27" s="529"/>
      <c r="BS27" s="529"/>
      <c r="BT27" s="529"/>
      <c r="BU27" s="530"/>
      <c r="BV27" s="528">
        <v>245309</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69"/>
      <c r="B28" s="580"/>
      <c r="C28" s="556"/>
      <c r="D28" s="557"/>
      <c r="E28" s="459" t="s">
        <v>174</v>
      </c>
      <c r="F28" s="439"/>
      <c r="G28" s="439"/>
      <c r="H28" s="439"/>
      <c r="I28" s="439"/>
      <c r="J28" s="439"/>
      <c r="K28" s="440"/>
      <c r="L28" s="460">
        <v>1</v>
      </c>
      <c r="M28" s="461"/>
      <c r="N28" s="461"/>
      <c r="O28" s="461"/>
      <c r="P28" s="503"/>
      <c r="Q28" s="460">
        <v>2330</v>
      </c>
      <c r="R28" s="461"/>
      <c r="S28" s="461"/>
      <c r="T28" s="461"/>
      <c r="U28" s="461"/>
      <c r="V28" s="503"/>
      <c r="W28" s="555"/>
      <c r="X28" s="556"/>
      <c r="Y28" s="557"/>
      <c r="Z28" s="459" t="s">
        <v>175</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176</v>
      </c>
      <c r="AZ28" s="564"/>
      <c r="BA28" s="564"/>
      <c r="BB28" s="565"/>
      <c r="BC28" s="369" t="s">
        <v>46</v>
      </c>
      <c r="BD28" s="370"/>
      <c r="BE28" s="370"/>
      <c r="BF28" s="370"/>
      <c r="BG28" s="370"/>
      <c r="BH28" s="370"/>
      <c r="BI28" s="370"/>
      <c r="BJ28" s="370"/>
      <c r="BK28" s="370"/>
      <c r="BL28" s="370"/>
      <c r="BM28" s="371"/>
      <c r="BN28" s="372">
        <v>1679264</v>
      </c>
      <c r="BO28" s="373"/>
      <c r="BP28" s="373"/>
      <c r="BQ28" s="373"/>
      <c r="BR28" s="373"/>
      <c r="BS28" s="373"/>
      <c r="BT28" s="373"/>
      <c r="BU28" s="374"/>
      <c r="BV28" s="372">
        <v>1537148</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69"/>
      <c r="B29" s="580"/>
      <c r="C29" s="556"/>
      <c r="D29" s="557"/>
      <c r="E29" s="459" t="s">
        <v>177</v>
      </c>
      <c r="F29" s="439"/>
      <c r="G29" s="439"/>
      <c r="H29" s="439"/>
      <c r="I29" s="439"/>
      <c r="J29" s="439"/>
      <c r="K29" s="440"/>
      <c r="L29" s="460">
        <v>14</v>
      </c>
      <c r="M29" s="461"/>
      <c r="N29" s="461"/>
      <c r="O29" s="461"/>
      <c r="P29" s="503"/>
      <c r="Q29" s="460">
        <v>2250</v>
      </c>
      <c r="R29" s="461"/>
      <c r="S29" s="461"/>
      <c r="T29" s="461"/>
      <c r="U29" s="461"/>
      <c r="V29" s="503"/>
      <c r="W29" s="558"/>
      <c r="X29" s="559"/>
      <c r="Y29" s="560"/>
      <c r="Z29" s="459" t="s">
        <v>178</v>
      </c>
      <c r="AA29" s="439"/>
      <c r="AB29" s="439"/>
      <c r="AC29" s="439"/>
      <c r="AD29" s="439"/>
      <c r="AE29" s="439"/>
      <c r="AF29" s="439"/>
      <c r="AG29" s="440"/>
      <c r="AH29" s="460">
        <v>150</v>
      </c>
      <c r="AI29" s="461"/>
      <c r="AJ29" s="461"/>
      <c r="AK29" s="461"/>
      <c r="AL29" s="503"/>
      <c r="AM29" s="460">
        <v>455777</v>
      </c>
      <c r="AN29" s="461"/>
      <c r="AO29" s="461"/>
      <c r="AP29" s="461"/>
      <c r="AQ29" s="461"/>
      <c r="AR29" s="503"/>
      <c r="AS29" s="460">
        <v>3039</v>
      </c>
      <c r="AT29" s="461"/>
      <c r="AU29" s="461"/>
      <c r="AV29" s="461"/>
      <c r="AW29" s="461"/>
      <c r="AX29" s="462"/>
      <c r="AY29" s="566"/>
      <c r="AZ29" s="567"/>
      <c r="BA29" s="567"/>
      <c r="BB29" s="568"/>
      <c r="BC29" s="443" t="s">
        <v>179</v>
      </c>
      <c r="BD29" s="444"/>
      <c r="BE29" s="444"/>
      <c r="BF29" s="444"/>
      <c r="BG29" s="444"/>
      <c r="BH29" s="444"/>
      <c r="BI29" s="444"/>
      <c r="BJ29" s="444"/>
      <c r="BK29" s="444"/>
      <c r="BL29" s="444"/>
      <c r="BM29" s="445"/>
      <c r="BN29" s="409">
        <v>189500</v>
      </c>
      <c r="BO29" s="410"/>
      <c r="BP29" s="410"/>
      <c r="BQ29" s="410"/>
      <c r="BR29" s="410"/>
      <c r="BS29" s="410"/>
      <c r="BT29" s="410"/>
      <c r="BU29" s="411"/>
      <c r="BV29" s="409">
        <v>253394</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180</v>
      </c>
      <c r="X30" s="577"/>
      <c r="Y30" s="577"/>
      <c r="Z30" s="577"/>
      <c r="AA30" s="577"/>
      <c r="AB30" s="577"/>
      <c r="AC30" s="577"/>
      <c r="AD30" s="577"/>
      <c r="AE30" s="577"/>
      <c r="AF30" s="577"/>
      <c r="AG30" s="578"/>
      <c r="AH30" s="536">
        <v>97.2</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1291811</v>
      </c>
      <c r="BO30" s="529"/>
      <c r="BP30" s="529"/>
      <c r="BQ30" s="529"/>
      <c r="BR30" s="529"/>
      <c r="BS30" s="529"/>
      <c r="BT30" s="529"/>
      <c r="BU30" s="530"/>
      <c r="BV30" s="528">
        <v>1482869</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2" t="s">
        <v>181</v>
      </c>
      <c r="D32" s="572"/>
      <c r="E32" s="572"/>
      <c r="F32" s="572"/>
      <c r="G32" s="572"/>
      <c r="H32" s="572"/>
      <c r="I32" s="572"/>
      <c r="J32" s="572"/>
      <c r="K32" s="572"/>
      <c r="L32" s="572"/>
      <c r="M32" s="572"/>
      <c r="N32" s="572"/>
      <c r="O32" s="572"/>
      <c r="P32" s="572"/>
      <c r="Q32" s="572"/>
      <c r="R32" s="572"/>
      <c r="S32" s="572"/>
      <c r="U32" s="413" t="s">
        <v>182</v>
      </c>
      <c r="V32" s="413"/>
      <c r="W32" s="413"/>
      <c r="X32" s="413"/>
      <c r="Y32" s="413"/>
      <c r="Z32" s="413"/>
      <c r="AA32" s="413"/>
      <c r="AB32" s="413"/>
      <c r="AC32" s="413"/>
      <c r="AD32" s="413"/>
      <c r="AE32" s="413"/>
      <c r="AF32" s="413"/>
      <c r="AG32" s="413"/>
      <c r="AH32" s="413"/>
      <c r="AI32" s="413"/>
      <c r="AJ32" s="413"/>
      <c r="AK32" s="413"/>
      <c r="AM32" s="413" t="s">
        <v>183</v>
      </c>
      <c r="AN32" s="413"/>
      <c r="AO32" s="413"/>
      <c r="AP32" s="413"/>
      <c r="AQ32" s="413"/>
      <c r="AR32" s="413"/>
      <c r="AS32" s="413"/>
      <c r="AT32" s="413"/>
      <c r="AU32" s="413"/>
      <c r="AV32" s="413"/>
      <c r="AW32" s="413"/>
      <c r="AX32" s="413"/>
      <c r="AY32" s="413"/>
      <c r="AZ32" s="413"/>
      <c r="BA32" s="413"/>
      <c r="BB32" s="413"/>
      <c r="BC32" s="413"/>
      <c r="BE32" s="413" t="s">
        <v>184</v>
      </c>
      <c r="BF32" s="413"/>
      <c r="BG32" s="413"/>
      <c r="BH32" s="413"/>
      <c r="BI32" s="413"/>
      <c r="BJ32" s="413"/>
      <c r="BK32" s="413"/>
      <c r="BL32" s="413"/>
      <c r="BM32" s="413"/>
      <c r="BN32" s="413"/>
      <c r="BO32" s="413"/>
      <c r="BP32" s="413"/>
      <c r="BQ32" s="413"/>
      <c r="BR32" s="413"/>
      <c r="BS32" s="413"/>
      <c r="BT32" s="413"/>
      <c r="BU32" s="413"/>
      <c r="BW32" s="413" t="s">
        <v>185</v>
      </c>
      <c r="BX32" s="413"/>
      <c r="BY32" s="413"/>
      <c r="BZ32" s="413"/>
      <c r="CA32" s="413"/>
      <c r="CB32" s="413"/>
      <c r="CC32" s="413"/>
      <c r="CD32" s="413"/>
      <c r="CE32" s="413"/>
      <c r="CF32" s="413"/>
      <c r="CG32" s="413"/>
      <c r="CH32" s="413"/>
      <c r="CI32" s="413"/>
      <c r="CJ32" s="413"/>
      <c r="CK32" s="413"/>
      <c r="CL32" s="413"/>
      <c r="CM32" s="413"/>
      <c r="CO32" s="413" t="s">
        <v>186</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15">
      <c r="A33" s="169"/>
      <c r="B33" s="193"/>
      <c r="C33" s="433" t="s">
        <v>187</v>
      </c>
      <c r="D33" s="433"/>
      <c r="E33" s="398" t="s">
        <v>188</v>
      </c>
      <c r="F33" s="398"/>
      <c r="G33" s="398"/>
      <c r="H33" s="398"/>
      <c r="I33" s="398"/>
      <c r="J33" s="398"/>
      <c r="K33" s="398"/>
      <c r="L33" s="398"/>
      <c r="M33" s="398"/>
      <c r="N33" s="398"/>
      <c r="O33" s="398"/>
      <c r="P33" s="398"/>
      <c r="Q33" s="398"/>
      <c r="R33" s="398"/>
      <c r="S33" s="398"/>
      <c r="T33" s="194"/>
      <c r="U33" s="433" t="s">
        <v>187</v>
      </c>
      <c r="V33" s="433"/>
      <c r="W33" s="398" t="s">
        <v>188</v>
      </c>
      <c r="X33" s="398"/>
      <c r="Y33" s="398"/>
      <c r="Z33" s="398"/>
      <c r="AA33" s="398"/>
      <c r="AB33" s="398"/>
      <c r="AC33" s="398"/>
      <c r="AD33" s="398"/>
      <c r="AE33" s="398"/>
      <c r="AF33" s="398"/>
      <c r="AG33" s="398"/>
      <c r="AH33" s="398"/>
      <c r="AI33" s="398"/>
      <c r="AJ33" s="398"/>
      <c r="AK33" s="398"/>
      <c r="AL33" s="194"/>
      <c r="AM33" s="433" t="s">
        <v>187</v>
      </c>
      <c r="AN33" s="433"/>
      <c r="AO33" s="398" t="s">
        <v>188</v>
      </c>
      <c r="AP33" s="398"/>
      <c r="AQ33" s="398"/>
      <c r="AR33" s="398"/>
      <c r="AS33" s="398"/>
      <c r="AT33" s="398"/>
      <c r="AU33" s="398"/>
      <c r="AV33" s="398"/>
      <c r="AW33" s="398"/>
      <c r="AX33" s="398"/>
      <c r="AY33" s="398"/>
      <c r="AZ33" s="398"/>
      <c r="BA33" s="398"/>
      <c r="BB33" s="398"/>
      <c r="BC33" s="398"/>
      <c r="BD33" s="195"/>
      <c r="BE33" s="398" t="s">
        <v>189</v>
      </c>
      <c r="BF33" s="398"/>
      <c r="BG33" s="398" t="s">
        <v>190</v>
      </c>
      <c r="BH33" s="398"/>
      <c r="BI33" s="398"/>
      <c r="BJ33" s="398"/>
      <c r="BK33" s="398"/>
      <c r="BL33" s="398"/>
      <c r="BM33" s="398"/>
      <c r="BN33" s="398"/>
      <c r="BO33" s="398"/>
      <c r="BP33" s="398"/>
      <c r="BQ33" s="398"/>
      <c r="BR33" s="398"/>
      <c r="BS33" s="398"/>
      <c r="BT33" s="398"/>
      <c r="BU33" s="398"/>
      <c r="BV33" s="195"/>
      <c r="BW33" s="433" t="s">
        <v>189</v>
      </c>
      <c r="BX33" s="433"/>
      <c r="BY33" s="398" t="s">
        <v>191</v>
      </c>
      <c r="BZ33" s="398"/>
      <c r="CA33" s="398"/>
      <c r="CB33" s="398"/>
      <c r="CC33" s="398"/>
      <c r="CD33" s="398"/>
      <c r="CE33" s="398"/>
      <c r="CF33" s="398"/>
      <c r="CG33" s="398"/>
      <c r="CH33" s="398"/>
      <c r="CI33" s="398"/>
      <c r="CJ33" s="398"/>
      <c r="CK33" s="398"/>
      <c r="CL33" s="398"/>
      <c r="CM33" s="398"/>
      <c r="CN33" s="194"/>
      <c r="CO33" s="433" t="s">
        <v>187</v>
      </c>
      <c r="CP33" s="433"/>
      <c r="CQ33" s="398" t="s">
        <v>192</v>
      </c>
      <c r="CR33" s="398"/>
      <c r="CS33" s="398"/>
      <c r="CT33" s="398"/>
      <c r="CU33" s="398"/>
      <c r="CV33" s="398"/>
      <c r="CW33" s="398"/>
      <c r="CX33" s="398"/>
      <c r="CY33" s="398"/>
      <c r="CZ33" s="398"/>
      <c r="DA33" s="398"/>
      <c r="DB33" s="398"/>
      <c r="DC33" s="398"/>
      <c r="DD33" s="398"/>
      <c r="DE33" s="398"/>
      <c r="DF33" s="194"/>
      <c r="DG33" s="598" t="s">
        <v>193</v>
      </c>
      <c r="DH33" s="598"/>
      <c r="DI33" s="196"/>
    </row>
    <row r="34" spans="1:113" ht="32.25" customHeight="1" x14ac:dyDescent="0.15">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2</v>
      </c>
      <c r="V34" s="599"/>
      <c r="W34" s="600" t="str">
        <f>IF('各会計、関係団体の財政状況及び健全化判断比率'!B28="","",'各会計、関係団体の財政状況及び健全化判断比率'!B28)</f>
        <v>東北町国民健康保険事業特別会計</v>
      </c>
      <c r="X34" s="600"/>
      <c r="Y34" s="600"/>
      <c r="Z34" s="600"/>
      <c r="AA34" s="600"/>
      <c r="AB34" s="600"/>
      <c r="AC34" s="600"/>
      <c r="AD34" s="600"/>
      <c r="AE34" s="600"/>
      <c r="AF34" s="600"/>
      <c r="AG34" s="600"/>
      <c r="AH34" s="600"/>
      <c r="AI34" s="600"/>
      <c r="AJ34" s="600"/>
      <c r="AK34" s="600"/>
      <c r="AL34" s="169"/>
      <c r="AM34" s="599">
        <f>IF(AO34="","",MAX(C34:D43,U34:V43)+1)</f>
        <v>6</v>
      </c>
      <c r="AN34" s="599"/>
      <c r="AO34" s="600" t="str">
        <f>IF('各会計、関係団体の財政状況及び健全化判断比率'!B32="","",'各会計、関係団体の財政状況及び健全化判断比率'!B32)</f>
        <v>東北町上水道事業会計</v>
      </c>
      <c r="AP34" s="600"/>
      <c r="AQ34" s="600"/>
      <c r="AR34" s="600"/>
      <c r="AS34" s="600"/>
      <c r="AT34" s="600"/>
      <c r="AU34" s="600"/>
      <c r="AV34" s="600"/>
      <c r="AW34" s="600"/>
      <c r="AX34" s="600"/>
      <c r="AY34" s="600"/>
      <c r="AZ34" s="600"/>
      <c r="BA34" s="600"/>
      <c r="BB34" s="600"/>
      <c r="BC34" s="600"/>
      <c r="BD34" s="169"/>
      <c r="BE34" s="599" t="str">
        <f>IF(BG34="","",MAX(C34:D43,U34:V43,AM34:AN43)+1)</f>
        <v/>
      </c>
      <c r="BF34" s="599"/>
      <c r="BG34" s="600"/>
      <c r="BH34" s="600"/>
      <c r="BI34" s="600"/>
      <c r="BJ34" s="600"/>
      <c r="BK34" s="600"/>
      <c r="BL34" s="600"/>
      <c r="BM34" s="600"/>
      <c r="BN34" s="600"/>
      <c r="BO34" s="600"/>
      <c r="BP34" s="600"/>
      <c r="BQ34" s="600"/>
      <c r="BR34" s="600"/>
      <c r="BS34" s="600"/>
      <c r="BT34" s="600"/>
      <c r="BU34" s="600"/>
      <c r="BV34" s="169"/>
      <c r="BW34" s="599">
        <f>IF(BY34="","",MAX(C34:D43,U34:V43,AM34:AN43,BE34:BF43)+1)</f>
        <v>8</v>
      </c>
      <c r="BX34" s="599"/>
      <c r="BY34" s="600" t="str">
        <f>IF('各会計、関係団体の財政状況及び健全化判断比率'!B68="","",'各会計、関係団体の財政状況及び健全化判断比率'!B68)</f>
        <v>中部上北広域事業組合</v>
      </c>
      <c r="BZ34" s="600"/>
      <c r="CA34" s="600"/>
      <c r="CB34" s="600"/>
      <c r="CC34" s="600"/>
      <c r="CD34" s="600"/>
      <c r="CE34" s="600"/>
      <c r="CF34" s="600"/>
      <c r="CG34" s="600"/>
      <c r="CH34" s="600"/>
      <c r="CI34" s="600"/>
      <c r="CJ34" s="600"/>
      <c r="CK34" s="600"/>
      <c r="CL34" s="600"/>
      <c r="CM34" s="600"/>
      <c r="CN34" s="169"/>
      <c r="CO34" s="599">
        <f>IF(CQ34="","",MAX(C34:D43,U34:V43,AM34:AN43,BE34:BF43,BW34:BX43)+1)</f>
        <v>16</v>
      </c>
      <c r="CP34" s="599"/>
      <c r="CQ34" s="600" t="str">
        <f>IF('各会計、関係団体の財政状況及び健全化判断比率'!BS7="","",'各会計、関係団体の財政状況及び健全化判断比率'!BS7)</f>
        <v>東北町土地開発公社</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196"/>
    </row>
    <row r="35" spans="1:113" ht="32.25" customHeight="1" x14ac:dyDescent="0.15">
      <c r="A35" s="169"/>
      <c r="B35" s="193"/>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69"/>
      <c r="U35" s="599">
        <f>IF(W35="","",U34+1)</f>
        <v>3</v>
      </c>
      <c r="V35" s="599"/>
      <c r="W35" s="600" t="str">
        <f>IF('各会計、関係団体の財政状況及び健全化判断比率'!B29="","",'各会計、関係団体の財政状況及び健全化判断比率'!B29)</f>
        <v>東北町後期高齢者医療特別会計</v>
      </c>
      <c r="X35" s="600"/>
      <c r="Y35" s="600"/>
      <c r="Z35" s="600"/>
      <c r="AA35" s="600"/>
      <c r="AB35" s="600"/>
      <c r="AC35" s="600"/>
      <c r="AD35" s="600"/>
      <c r="AE35" s="600"/>
      <c r="AF35" s="600"/>
      <c r="AG35" s="600"/>
      <c r="AH35" s="600"/>
      <c r="AI35" s="600"/>
      <c r="AJ35" s="600"/>
      <c r="AK35" s="600"/>
      <c r="AL35" s="169"/>
      <c r="AM35" s="599">
        <f t="shared" ref="AM35:AM43" si="0">IF(AO35="","",AM34+1)</f>
        <v>7</v>
      </c>
      <c r="AN35" s="599"/>
      <c r="AO35" s="600" t="str">
        <f>IF('各会計、関係団体の財政状況及び健全化判断比率'!B33="","",'各会計、関係団体の財政状況及び健全化判断比率'!B33)</f>
        <v>東北町下水道事業会計</v>
      </c>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9</v>
      </c>
      <c r="BX35" s="599"/>
      <c r="BY35" s="600" t="str">
        <f>IF('各会計、関係団体の財政状況及び健全化判断比率'!B69="","",'各会計、関係団体の財政状況及び健全化判断比率'!B69)</f>
        <v>中部上北広域事業組合（病院事業会計）</v>
      </c>
      <c r="BZ35" s="600"/>
      <c r="CA35" s="600"/>
      <c r="CB35" s="600"/>
      <c r="CC35" s="600"/>
      <c r="CD35" s="600"/>
      <c r="CE35" s="600"/>
      <c r="CF35" s="600"/>
      <c r="CG35" s="600"/>
      <c r="CH35" s="600"/>
      <c r="CI35" s="600"/>
      <c r="CJ35" s="600"/>
      <c r="CK35" s="600"/>
      <c r="CL35" s="600"/>
      <c r="CM35" s="600"/>
      <c r="CN35" s="169"/>
      <c r="CO35" s="599">
        <f t="shared" ref="CO35:CO43" si="3">IF(CQ35="","",CO34+1)</f>
        <v>17</v>
      </c>
      <c r="CP35" s="599"/>
      <c r="CQ35" s="600" t="str">
        <f>IF('各会計、関係団体の財政状況及び健全化判断比率'!BS8="","",'各会計、関係団体の財政状況及び健全化判断比率'!BS8)</f>
        <v>株式会社おがわら湖</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196"/>
    </row>
    <row r="36" spans="1:113" ht="32.25" customHeight="1" x14ac:dyDescent="0.15">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4</v>
      </c>
      <c r="V36" s="599"/>
      <c r="W36" s="600" t="str">
        <f>IF('各会計、関係団体の財政状況及び健全化判断比率'!B30="","",'各会計、関係団体の財政状況及び健全化判断比率'!B30)</f>
        <v>東北町介護保険特別会計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f t="shared" si="2"/>
        <v>10</v>
      </c>
      <c r="BX36" s="599"/>
      <c r="BY36" s="600" t="str">
        <f>IF('各会計、関係団体の財政状況及び健全化判断比率'!B70="","",'各会計、関係団体の財政状況及び健全化判断比率'!B70)</f>
        <v>上北地方教育・福祉事務組合</v>
      </c>
      <c r="BZ36" s="600"/>
      <c r="CA36" s="600"/>
      <c r="CB36" s="600"/>
      <c r="CC36" s="600"/>
      <c r="CD36" s="600"/>
      <c r="CE36" s="600"/>
      <c r="CF36" s="600"/>
      <c r="CG36" s="600"/>
      <c r="CH36" s="600"/>
      <c r="CI36" s="600"/>
      <c r="CJ36" s="600"/>
      <c r="CK36" s="600"/>
      <c r="CL36" s="600"/>
      <c r="CM36" s="600"/>
      <c r="CN36" s="169"/>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15">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f t="shared" si="4"/>
        <v>5</v>
      </c>
      <c r="V37" s="599"/>
      <c r="W37" s="600" t="str">
        <f>IF('各会計、関係団体の財政状況及び健全化判断比率'!B31="","",'各会計、関係団体の財政状況及び健全化判断比率'!B31)</f>
        <v>東北町介護サービス事業特別会計</v>
      </c>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f t="shared" si="2"/>
        <v>11</v>
      </c>
      <c r="BX37" s="599"/>
      <c r="BY37" s="600" t="str">
        <f>IF('各会計、関係団体の財政状況及び健全化判断比率'!B71="","",'各会計、関係団体の財政状況及び健全化判断比率'!B71)</f>
        <v>青森県市町村総合事務組合</v>
      </c>
      <c r="BZ37" s="600"/>
      <c r="CA37" s="600"/>
      <c r="CB37" s="600"/>
      <c r="CC37" s="600"/>
      <c r="CD37" s="600"/>
      <c r="CE37" s="600"/>
      <c r="CF37" s="600"/>
      <c r="CG37" s="600"/>
      <c r="CH37" s="600"/>
      <c r="CI37" s="600"/>
      <c r="CJ37" s="600"/>
      <c r="CK37" s="600"/>
      <c r="CL37" s="600"/>
      <c r="CM37" s="600"/>
      <c r="CN37" s="169"/>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15">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f t="shared" si="2"/>
        <v>12</v>
      </c>
      <c r="BX38" s="599"/>
      <c r="BY38" s="600" t="str">
        <f>IF('各会計、関係団体の財政状況及び健全化判断比率'!B72="","",'各会計、関係団体の財政状況及び健全化判断比率'!B72)</f>
        <v>青森県市町村職員退職手当組合</v>
      </c>
      <c r="BZ38" s="600"/>
      <c r="CA38" s="600"/>
      <c r="CB38" s="600"/>
      <c r="CC38" s="600"/>
      <c r="CD38" s="600"/>
      <c r="CE38" s="600"/>
      <c r="CF38" s="600"/>
      <c r="CG38" s="600"/>
      <c r="CH38" s="600"/>
      <c r="CI38" s="600"/>
      <c r="CJ38" s="600"/>
      <c r="CK38" s="600"/>
      <c r="CL38" s="600"/>
      <c r="CM38" s="600"/>
      <c r="CN38" s="169"/>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15">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f t="shared" si="2"/>
        <v>13</v>
      </c>
      <c r="BX39" s="599"/>
      <c r="BY39" s="600" t="str">
        <f>IF('各会計、関係団体の財政状況及び健全化判断比率'!B73="","",'各会計、関係団体の財政状況及び健全化判断比率'!B73)</f>
        <v>青森県交通災害共済組合</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15">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f t="shared" si="2"/>
        <v>14</v>
      </c>
      <c r="BX40" s="599"/>
      <c r="BY40" s="600" t="str">
        <f>IF('各会計、関係団体の財政状況及び健全化判断比率'!B74="","",'各会計、関係団体の財政状況及び健全化判断比率'!B74)</f>
        <v>青森県後期高齢者医療広域連合（一般会計）</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15">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f t="shared" si="2"/>
        <v>15</v>
      </c>
      <c r="BX41" s="599"/>
      <c r="BY41" s="600" t="str">
        <f>IF('各会計、関係団体の財政状況及び健全化判断比率'!B75="","",'各会計、関係団体の財政状況及び健全化判断比率'!B75)</f>
        <v>青森県後期高齢者医療広域連合（後期高齢者医療特別会計）</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15">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15">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2" t="s">
        <v>195</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196</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197</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198</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199</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200</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201</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202</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gzJk9B2w9QhStei+voOuBzZPS49+Lrky1lTofbsEsh+m25Ie+NG2RzbM4ykOslyVt0H8I4H6ilqz0YpcUkjFYg==" saltValue="p6fQIrG8Tvhi5P87ReNz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3" t="s">
        <v>535</v>
      </c>
      <c r="D34" s="1153"/>
      <c r="E34" s="1154"/>
      <c r="F34" s="32">
        <v>5.54</v>
      </c>
      <c r="G34" s="33">
        <v>5.63</v>
      </c>
      <c r="H34" s="33">
        <v>6.74</v>
      </c>
      <c r="I34" s="33">
        <v>6.42</v>
      </c>
      <c r="J34" s="34">
        <v>6.41</v>
      </c>
      <c r="K34" s="22"/>
      <c r="L34" s="22"/>
      <c r="M34" s="22"/>
      <c r="N34" s="22"/>
      <c r="O34" s="22"/>
      <c r="P34" s="22"/>
    </row>
    <row r="35" spans="1:16" ht="39" customHeight="1" x14ac:dyDescent="0.15">
      <c r="A35" s="22"/>
      <c r="B35" s="35"/>
      <c r="C35" s="1147" t="s">
        <v>536</v>
      </c>
      <c r="D35" s="1148"/>
      <c r="E35" s="1149"/>
      <c r="F35" s="36">
        <v>3.16</v>
      </c>
      <c r="G35" s="37">
        <v>3.15</v>
      </c>
      <c r="H35" s="37">
        <v>1.98</v>
      </c>
      <c r="I35" s="37">
        <v>3.6</v>
      </c>
      <c r="J35" s="38">
        <v>4.12</v>
      </c>
      <c r="K35" s="22"/>
      <c r="L35" s="22"/>
      <c r="M35" s="22"/>
      <c r="N35" s="22"/>
      <c r="O35" s="22"/>
      <c r="P35" s="22"/>
    </row>
    <row r="36" spans="1:16" ht="39" customHeight="1" x14ac:dyDescent="0.15">
      <c r="A36" s="22"/>
      <c r="B36" s="35"/>
      <c r="C36" s="1147" t="s">
        <v>537</v>
      </c>
      <c r="D36" s="1148"/>
      <c r="E36" s="1149"/>
      <c r="F36" s="36">
        <v>1.28</v>
      </c>
      <c r="G36" s="37">
        <v>1.28</v>
      </c>
      <c r="H36" s="37">
        <v>1.51</v>
      </c>
      <c r="I36" s="37">
        <v>1.86</v>
      </c>
      <c r="J36" s="38">
        <v>1.05</v>
      </c>
      <c r="K36" s="22"/>
      <c r="L36" s="22"/>
      <c r="M36" s="22"/>
      <c r="N36" s="22"/>
      <c r="O36" s="22"/>
      <c r="P36" s="22"/>
    </row>
    <row r="37" spans="1:16" ht="39" customHeight="1" x14ac:dyDescent="0.15">
      <c r="A37" s="22"/>
      <c r="B37" s="35"/>
      <c r="C37" s="1147" t="s">
        <v>538</v>
      </c>
      <c r="D37" s="1148"/>
      <c r="E37" s="1149"/>
      <c r="F37" s="36" t="s">
        <v>488</v>
      </c>
      <c r="G37" s="37" t="s">
        <v>488</v>
      </c>
      <c r="H37" s="37" t="s">
        <v>488</v>
      </c>
      <c r="I37" s="37" t="s">
        <v>488</v>
      </c>
      <c r="J37" s="38">
        <v>0.62</v>
      </c>
      <c r="K37" s="22"/>
      <c r="L37" s="22"/>
      <c r="M37" s="22"/>
      <c r="N37" s="22"/>
      <c r="O37" s="22"/>
      <c r="P37" s="22"/>
    </row>
    <row r="38" spans="1:16" ht="39" customHeight="1" x14ac:dyDescent="0.15">
      <c r="A38" s="22"/>
      <c r="B38" s="35"/>
      <c r="C38" s="1147" t="s">
        <v>539</v>
      </c>
      <c r="D38" s="1148"/>
      <c r="E38" s="1149"/>
      <c r="F38" s="36">
        <v>0.49</v>
      </c>
      <c r="G38" s="37">
        <v>0.52</v>
      </c>
      <c r="H38" s="37">
        <v>0.28000000000000003</v>
      </c>
      <c r="I38" s="37">
        <v>0.51</v>
      </c>
      <c r="J38" s="38">
        <v>0.44</v>
      </c>
      <c r="K38" s="22"/>
      <c r="L38" s="22"/>
      <c r="M38" s="22"/>
      <c r="N38" s="22"/>
      <c r="O38" s="22"/>
      <c r="P38" s="22"/>
    </row>
    <row r="39" spans="1:16" ht="39" customHeight="1" x14ac:dyDescent="0.15">
      <c r="A39" s="22"/>
      <c r="B39" s="35"/>
      <c r="C39" s="1147" t="s">
        <v>540</v>
      </c>
      <c r="D39" s="1148"/>
      <c r="E39" s="1149"/>
      <c r="F39" s="36">
        <v>0.03</v>
      </c>
      <c r="G39" s="37">
        <v>0.06</v>
      </c>
      <c r="H39" s="37">
        <v>7.0000000000000007E-2</v>
      </c>
      <c r="I39" s="37">
        <v>0.03</v>
      </c>
      <c r="J39" s="38">
        <v>0.12</v>
      </c>
      <c r="K39" s="22"/>
      <c r="L39" s="22"/>
      <c r="M39" s="22"/>
      <c r="N39" s="22"/>
      <c r="O39" s="22"/>
      <c r="P39" s="22"/>
    </row>
    <row r="40" spans="1:16" ht="39" customHeight="1" x14ac:dyDescent="0.15">
      <c r="A40" s="22"/>
      <c r="B40" s="35"/>
      <c r="C40" s="1147" t="s">
        <v>541</v>
      </c>
      <c r="D40" s="1148"/>
      <c r="E40" s="1149"/>
      <c r="F40" s="36">
        <v>0.01</v>
      </c>
      <c r="G40" s="37">
        <v>0.01</v>
      </c>
      <c r="H40" s="37">
        <v>0.01</v>
      </c>
      <c r="I40" s="37">
        <v>0</v>
      </c>
      <c r="J40" s="38">
        <v>0</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542</v>
      </c>
      <c r="D42" s="1148"/>
      <c r="E42" s="1149"/>
      <c r="F42" s="36" t="s">
        <v>488</v>
      </c>
      <c r="G42" s="37" t="s">
        <v>488</v>
      </c>
      <c r="H42" s="37" t="s">
        <v>488</v>
      </c>
      <c r="I42" s="37" t="s">
        <v>488</v>
      </c>
      <c r="J42" s="38" t="s">
        <v>488</v>
      </c>
      <c r="K42" s="22"/>
      <c r="L42" s="22"/>
      <c r="M42" s="22"/>
      <c r="N42" s="22"/>
      <c r="O42" s="22"/>
      <c r="P42" s="22"/>
    </row>
    <row r="43" spans="1:16" ht="39" customHeight="1" thickBot="1" x14ac:dyDescent="0.2">
      <c r="A43" s="22"/>
      <c r="B43" s="40"/>
      <c r="C43" s="1150" t="s">
        <v>543</v>
      </c>
      <c r="D43" s="1151"/>
      <c r="E43" s="1152"/>
      <c r="F43" s="41">
        <v>0.11</v>
      </c>
      <c r="G43" s="42">
        <v>0.05</v>
      </c>
      <c r="H43" s="42">
        <v>0.13</v>
      </c>
      <c r="I43" s="42">
        <v>0.17</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HyFWYAPBOqave2iHXg+IBm+5U9/GIaj8daQz3ZsfoIuwTyoa0VxorlVdN5SaItOpaeJMnKi98Rf4HIle0THfQ==" saltValue="uVclUqPLCttb6+gPMemY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1335</v>
      </c>
      <c r="L45" s="60">
        <v>1357</v>
      </c>
      <c r="M45" s="60">
        <v>1348</v>
      </c>
      <c r="N45" s="60">
        <v>1328</v>
      </c>
      <c r="O45" s="61">
        <v>1196</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488</v>
      </c>
      <c r="L46" s="64" t="s">
        <v>488</v>
      </c>
      <c r="M46" s="64" t="s">
        <v>488</v>
      </c>
      <c r="N46" s="64" t="s">
        <v>488</v>
      </c>
      <c r="O46" s="65" t="s">
        <v>488</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488</v>
      </c>
      <c r="L47" s="64" t="s">
        <v>488</v>
      </c>
      <c r="M47" s="64" t="s">
        <v>488</v>
      </c>
      <c r="N47" s="64" t="s">
        <v>488</v>
      </c>
      <c r="O47" s="65" t="s">
        <v>488</v>
      </c>
      <c r="P47" s="48"/>
      <c r="Q47" s="48"/>
      <c r="R47" s="48"/>
      <c r="S47" s="48"/>
      <c r="T47" s="48"/>
      <c r="U47" s="48"/>
    </row>
    <row r="48" spans="1:21" ht="30.75" customHeight="1" x14ac:dyDescent="0.15">
      <c r="A48" s="48"/>
      <c r="B48" s="1157"/>
      <c r="C48" s="1158"/>
      <c r="D48" s="62"/>
      <c r="E48" s="1163" t="s">
        <v>13</v>
      </c>
      <c r="F48" s="1163"/>
      <c r="G48" s="1163"/>
      <c r="H48" s="1163"/>
      <c r="I48" s="1163"/>
      <c r="J48" s="1164"/>
      <c r="K48" s="63">
        <v>408</v>
      </c>
      <c r="L48" s="64">
        <v>373</v>
      </c>
      <c r="M48" s="64">
        <v>386</v>
      </c>
      <c r="N48" s="64">
        <v>400</v>
      </c>
      <c r="O48" s="65">
        <v>401</v>
      </c>
      <c r="P48" s="48"/>
      <c r="Q48" s="48"/>
      <c r="R48" s="48"/>
      <c r="S48" s="48"/>
      <c r="T48" s="48"/>
      <c r="U48" s="48"/>
    </row>
    <row r="49" spans="1:21" ht="30.75" customHeight="1" x14ac:dyDescent="0.15">
      <c r="A49" s="48"/>
      <c r="B49" s="1157"/>
      <c r="C49" s="1158"/>
      <c r="D49" s="62"/>
      <c r="E49" s="1163" t="s">
        <v>14</v>
      </c>
      <c r="F49" s="1163"/>
      <c r="G49" s="1163"/>
      <c r="H49" s="1163"/>
      <c r="I49" s="1163"/>
      <c r="J49" s="1164"/>
      <c r="K49" s="63">
        <v>99</v>
      </c>
      <c r="L49" s="64">
        <v>108</v>
      </c>
      <c r="M49" s="64">
        <v>124</v>
      </c>
      <c r="N49" s="64">
        <v>140</v>
      </c>
      <c r="O49" s="65">
        <v>126</v>
      </c>
      <c r="P49" s="48"/>
      <c r="Q49" s="48"/>
      <c r="R49" s="48"/>
      <c r="S49" s="48"/>
      <c r="T49" s="48"/>
      <c r="U49" s="48"/>
    </row>
    <row r="50" spans="1:21" ht="30.75" customHeight="1" x14ac:dyDescent="0.15">
      <c r="A50" s="48"/>
      <c r="B50" s="1157"/>
      <c r="C50" s="1158"/>
      <c r="D50" s="62"/>
      <c r="E50" s="1163" t="s">
        <v>15</v>
      </c>
      <c r="F50" s="1163"/>
      <c r="G50" s="1163"/>
      <c r="H50" s="1163"/>
      <c r="I50" s="1163"/>
      <c r="J50" s="1164"/>
      <c r="K50" s="63">
        <v>0</v>
      </c>
      <c r="L50" s="64">
        <v>0</v>
      </c>
      <c r="M50" s="64">
        <v>0</v>
      </c>
      <c r="N50" s="64">
        <v>0</v>
      </c>
      <c r="O50" s="65">
        <v>0</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488</v>
      </c>
      <c r="L51" s="64" t="s">
        <v>488</v>
      </c>
      <c r="M51" s="64" t="s">
        <v>488</v>
      </c>
      <c r="N51" s="64" t="s">
        <v>488</v>
      </c>
      <c r="O51" s="65" t="s">
        <v>488</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1171</v>
      </c>
      <c r="L52" s="64">
        <v>1187</v>
      </c>
      <c r="M52" s="64">
        <v>1144</v>
      </c>
      <c r="N52" s="64">
        <v>1092</v>
      </c>
      <c r="O52" s="65">
        <v>969</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671</v>
      </c>
      <c r="L53" s="69">
        <v>651</v>
      </c>
      <c r="M53" s="69">
        <v>714</v>
      </c>
      <c r="N53" s="69">
        <v>776</v>
      </c>
      <c r="O53" s="70">
        <v>754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1e9wXlZ85AwiQc8HqRZok2rNnJpfxOQ0iXEW4yHGUmRvO2giCU0M7rkMqjsYQKVX9i+V4t4MbMhTTzoy0UTvA==" saltValue="Fs1lCuHzRtfG+Bivb8BS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6" t="s">
        <v>30</v>
      </c>
      <c r="C41" s="1187"/>
      <c r="D41" s="105"/>
      <c r="E41" s="1192" t="s">
        <v>31</v>
      </c>
      <c r="F41" s="1192"/>
      <c r="G41" s="1192"/>
      <c r="H41" s="1193"/>
      <c r="I41" s="343">
        <v>12134</v>
      </c>
      <c r="J41" s="344">
        <v>11618</v>
      </c>
      <c r="K41" s="344">
        <v>10930</v>
      </c>
      <c r="L41" s="344">
        <v>10527</v>
      </c>
      <c r="M41" s="345">
        <v>10055</v>
      </c>
    </row>
    <row r="42" spans="2:13" ht="27.75" customHeight="1" x14ac:dyDescent="0.15">
      <c r="B42" s="1188"/>
      <c r="C42" s="1189"/>
      <c r="D42" s="106"/>
      <c r="E42" s="1194" t="s">
        <v>32</v>
      </c>
      <c r="F42" s="1194"/>
      <c r="G42" s="1194"/>
      <c r="H42" s="1195"/>
      <c r="I42" s="346" t="s">
        <v>488</v>
      </c>
      <c r="J42" s="347" t="s">
        <v>488</v>
      </c>
      <c r="K42" s="347" t="s">
        <v>488</v>
      </c>
      <c r="L42" s="347" t="s">
        <v>488</v>
      </c>
      <c r="M42" s="348" t="s">
        <v>488</v>
      </c>
    </row>
    <row r="43" spans="2:13" ht="27.75" customHeight="1" x14ac:dyDescent="0.15">
      <c r="B43" s="1188"/>
      <c r="C43" s="1189"/>
      <c r="D43" s="106"/>
      <c r="E43" s="1194" t="s">
        <v>33</v>
      </c>
      <c r="F43" s="1194"/>
      <c r="G43" s="1194"/>
      <c r="H43" s="1195"/>
      <c r="I43" s="346">
        <v>5319</v>
      </c>
      <c r="J43" s="347">
        <v>5185</v>
      </c>
      <c r="K43" s="347">
        <v>5004</v>
      </c>
      <c r="L43" s="347">
        <v>4902</v>
      </c>
      <c r="M43" s="348">
        <v>5025</v>
      </c>
    </row>
    <row r="44" spans="2:13" ht="27.75" customHeight="1" x14ac:dyDescent="0.15">
      <c r="B44" s="1188"/>
      <c r="C44" s="1189"/>
      <c r="D44" s="106"/>
      <c r="E44" s="1194" t="s">
        <v>34</v>
      </c>
      <c r="F44" s="1194"/>
      <c r="G44" s="1194"/>
      <c r="H44" s="1195"/>
      <c r="I44" s="346">
        <v>1409</v>
      </c>
      <c r="J44" s="347">
        <v>1378</v>
      </c>
      <c r="K44" s="347">
        <v>1252</v>
      </c>
      <c r="L44" s="347">
        <v>1129</v>
      </c>
      <c r="M44" s="348">
        <v>1077</v>
      </c>
    </row>
    <row r="45" spans="2:13" ht="27.75" customHeight="1" x14ac:dyDescent="0.15">
      <c r="B45" s="1188"/>
      <c r="C45" s="1189"/>
      <c r="D45" s="106"/>
      <c r="E45" s="1194" t="s">
        <v>35</v>
      </c>
      <c r="F45" s="1194"/>
      <c r="G45" s="1194"/>
      <c r="H45" s="1195"/>
      <c r="I45" s="346">
        <v>1120</v>
      </c>
      <c r="J45" s="347">
        <v>1096</v>
      </c>
      <c r="K45" s="347">
        <v>1121</v>
      </c>
      <c r="L45" s="347">
        <v>1113</v>
      </c>
      <c r="M45" s="348">
        <v>1148</v>
      </c>
    </row>
    <row r="46" spans="2:13" ht="27.75" customHeight="1" x14ac:dyDescent="0.15">
      <c r="B46" s="1188"/>
      <c r="C46" s="1189"/>
      <c r="D46" s="107"/>
      <c r="E46" s="1194" t="s">
        <v>36</v>
      </c>
      <c r="F46" s="1194"/>
      <c r="G46" s="1194"/>
      <c r="H46" s="1195"/>
      <c r="I46" s="346" t="s">
        <v>488</v>
      </c>
      <c r="J46" s="347" t="s">
        <v>488</v>
      </c>
      <c r="K46" s="347" t="s">
        <v>488</v>
      </c>
      <c r="L46" s="347" t="s">
        <v>488</v>
      </c>
      <c r="M46" s="348" t="s">
        <v>488</v>
      </c>
    </row>
    <row r="47" spans="2:13" ht="27.75" customHeight="1" x14ac:dyDescent="0.15">
      <c r="B47" s="1188"/>
      <c r="C47" s="1189"/>
      <c r="D47" s="108"/>
      <c r="E47" s="1196" t="s">
        <v>37</v>
      </c>
      <c r="F47" s="1197"/>
      <c r="G47" s="1197"/>
      <c r="H47" s="1198"/>
      <c r="I47" s="346" t="s">
        <v>488</v>
      </c>
      <c r="J47" s="347" t="s">
        <v>488</v>
      </c>
      <c r="K47" s="347" t="s">
        <v>488</v>
      </c>
      <c r="L47" s="347" t="s">
        <v>488</v>
      </c>
      <c r="M47" s="348" t="s">
        <v>488</v>
      </c>
    </row>
    <row r="48" spans="2:13" ht="27.75" customHeight="1" x14ac:dyDescent="0.15">
      <c r="B48" s="1188"/>
      <c r="C48" s="1189"/>
      <c r="D48" s="106"/>
      <c r="E48" s="1194" t="s">
        <v>38</v>
      </c>
      <c r="F48" s="1194"/>
      <c r="G48" s="1194"/>
      <c r="H48" s="1195"/>
      <c r="I48" s="346" t="s">
        <v>488</v>
      </c>
      <c r="J48" s="347" t="s">
        <v>488</v>
      </c>
      <c r="K48" s="347" t="s">
        <v>488</v>
      </c>
      <c r="L48" s="347" t="s">
        <v>488</v>
      </c>
      <c r="M48" s="348" t="s">
        <v>488</v>
      </c>
    </row>
    <row r="49" spans="2:13" ht="27.75" customHeight="1" x14ac:dyDescent="0.15">
      <c r="B49" s="1190"/>
      <c r="C49" s="1191"/>
      <c r="D49" s="106"/>
      <c r="E49" s="1194" t="s">
        <v>39</v>
      </c>
      <c r="F49" s="1194"/>
      <c r="G49" s="1194"/>
      <c r="H49" s="1195"/>
      <c r="I49" s="346">
        <v>0</v>
      </c>
      <c r="J49" s="347">
        <v>16</v>
      </c>
      <c r="K49" s="347">
        <v>26</v>
      </c>
      <c r="L49" s="347">
        <v>5</v>
      </c>
      <c r="M49" s="348" t="s">
        <v>488</v>
      </c>
    </row>
    <row r="50" spans="2:13" ht="27.75" customHeight="1" x14ac:dyDescent="0.15">
      <c r="B50" s="1199" t="s">
        <v>40</v>
      </c>
      <c r="C50" s="1200"/>
      <c r="D50" s="109"/>
      <c r="E50" s="1194" t="s">
        <v>41</v>
      </c>
      <c r="F50" s="1194"/>
      <c r="G50" s="1194"/>
      <c r="H50" s="1195"/>
      <c r="I50" s="346">
        <v>2089</v>
      </c>
      <c r="J50" s="347">
        <v>2769</v>
      </c>
      <c r="K50" s="347">
        <v>2866</v>
      </c>
      <c r="L50" s="347">
        <v>2728</v>
      </c>
      <c r="M50" s="348">
        <v>2591</v>
      </c>
    </row>
    <row r="51" spans="2:13" ht="27.75" customHeight="1" x14ac:dyDescent="0.15">
      <c r="B51" s="1188"/>
      <c r="C51" s="1189"/>
      <c r="D51" s="106"/>
      <c r="E51" s="1194" t="s">
        <v>42</v>
      </c>
      <c r="F51" s="1194"/>
      <c r="G51" s="1194"/>
      <c r="H51" s="1195"/>
      <c r="I51" s="346">
        <v>5</v>
      </c>
      <c r="J51" s="347">
        <v>8</v>
      </c>
      <c r="K51" s="347">
        <v>8</v>
      </c>
      <c r="L51" s="347">
        <v>6</v>
      </c>
      <c r="M51" s="348">
        <v>1</v>
      </c>
    </row>
    <row r="52" spans="2:13" ht="27.75" customHeight="1" x14ac:dyDescent="0.15">
      <c r="B52" s="1190"/>
      <c r="C52" s="1191"/>
      <c r="D52" s="106"/>
      <c r="E52" s="1194" t="s">
        <v>43</v>
      </c>
      <c r="F52" s="1194"/>
      <c r="G52" s="1194"/>
      <c r="H52" s="1195"/>
      <c r="I52" s="346">
        <v>11625</v>
      </c>
      <c r="J52" s="347">
        <v>11102</v>
      </c>
      <c r="K52" s="347">
        <v>10559</v>
      </c>
      <c r="L52" s="347">
        <v>10170</v>
      </c>
      <c r="M52" s="348">
        <v>9764</v>
      </c>
    </row>
    <row r="53" spans="2:13" ht="27.75" customHeight="1" thickBot="1" x14ac:dyDescent="0.2">
      <c r="B53" s="1201" t="s">
        <v>19</v>
      </c>
      <c r="C53" s="1202"/>
      <c r="D53" s="110"/>
      <c r="E53" s="1203" t="s">
        <v>44</v>
      </c>
      <c r="F53" s="1203"/>
      <c r="G53" s="1203"/>
      <c r="H53" s="1204"/>
      <c r="I53" s="349">
        <v>6264</v>
      </c>
      <c r="J53" s="350">
        <v>5413</v>
      </c>
      <c r="K53" s="350">
        <v>4899</v>
      </c>
      <c r="L53" s="350">
        <v>4772</v>
      </c>
      <c r="M53" s="351">
        <v>4950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w2ALU3ZCzUJ6QOTgh+l9+4ccowhVDainc9qqMBmiAY9sSRy1CiYPstgz2PR/yBdyaPzwHxSCiE78TiWQAWm1w==" saltValue="j87YGA3zniml1k1av6f/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3" t="s">
        <v>46</v>
      </c>
      <c r="D55" s="1213"/>
      <c r="E55" s="1214"/>
      <c r="F55" s="352">
        <v>1406</v>
      </c>
      <c r="G55" s="352">
        <v>1537</v>
      </c>
      <c r="H55" s="353">
        <v>1679</v>
      </c>
    </row>
    <row r="56" spans="2:8" ht="52.5" customHeight="1" x14ac:dyDescent="0.15">
      <c r="B56" s="122"/>
      <c r="C56" s="1215" t="s">
        <v>47</v>
      </c>
      <c r="D56" s="1215"/>
      <c r="E56" s="1216"/>
      <c r="F56" s="354">
        <v>535</v>
      </c>
      <c r="G56" s="354">
        <v>253</v>
      </c>
      <c r="H56" s="355">
        <v>190</v>
      </c>
    </row>
    <row r="57" spans="2:8" ht="53.25" customHeight="1" x14ac:dyDescent="0.15">
      <c r="B57" s="122"/>
      <c r="C57" s="1217" t="s">
        <v>48</v>
      </c>
      <c r="D57" s="1217"/>
      <c r="E57" s="1218"/>
      <c r="F57" s="356">
        <v>1508</v>
      </c>
      <c r="G57" s="356">
        <v>1483</v>
      </c>
      <c r="H57" s="357">
        <v>1292</v>
      </c>
    </row>
    <row r="58" spans="2:8" ht="45.75" customHeight="1" x14ac:dyDescent="0.15">
      <c r="B58" s="123"/>
      <c r="C58" s="1205" t="s">
        <v>549</v>
      </c>
      <c r="D58" s="1206"/>
      <c r="E58" s="1207"/>
      <c r="F58" s="358">
        <v>614</v>
      </c>
      <c r="G58" s="358">
        <v>600</v>
      </c>
      <c r="H58" s="359">
        <v>501</v>
      </c>
    </row>
    <row r="59" spans="2:8" ht="45.75" customHeight="1" x14ac:dyDescent="0.15">
      <c r="B59" s="123"/>
      <c r="C59" s="1205" t="s">
        <v>550</v>
      </c>
      <c r="D59" s="1206"/>
      <c r="E59" s="1207"/>
      <c r="F59" s="358">
        <v>389</v>
      </c>
      <c r="G59" s="358">
        <v>389</v>
      </c>
      <c r="H59" s="359">
        <v>389</v>
      </c>
    </row>
    <row r="60" spans="2:8" ht="45.75" customHeight="1" x14ac:dyDescent="0.15">
      <c r="B60" s="123"/>
      <c r="C60" s="1205" t="s">
        <v>551</v>
      </c>
      <c r="D60" s="1206"/>
      <c r="E60" s="1207"/>
      <c r="F60" s="364">
        <v>61</v>
      </c>
      <c r="G60" s="365">
        <v>103</v>
      </c>
      <c r="H60" s="359">
        <v>137</v>
      </c>
    </row>
    <row r="61" spans="2:8" ht="45.75" customHeight="1" x14ac:dyDescent="0.15">
      <c r="B61" s="123"/>
      <c r="C61" s="1205" t="s">
        <v>553</v>
      </c>
      <c r="D61" s="1206"/>
      <c r="E61" s="1207"/>
      <c r="F61" s="364">
        <v>89</v>
      </c>
      <c r="G61" s="365">
        <v>115</v>
      </c>
      <c r="H61" s="359">
        <v>119</v>
      </c>
    </row>
    <row r="62" spans="2:8" ht="45.75" customHeight="1" thickBot="1" x14ac:dyDescent="0.2">
      <c r="B62" s="124"/>
      <c r="C62" s="1208" t="s">
        <v>552</v>
      </c>
      <c r="D62" s="1209"/>
      <c r="E62" s="1210"/>
      <c r="F62" s="360">
        <v>57</v>
      </c>
      <c r="G62" s="360">
        <v>63</v>
      </c>
      <c r="H62" s="361">
        <v>54</v>
      </c>
    </row>
    <row r="63" spans="2:8" ht="52.5" customHeight="1" thickBot="1" x14ac:dyDescent="0.2">
      <c r="B63" s="125"/>
      <c r="C63" s="1211" t="s">
        <v>49</v>
      </c>
      <c r="D63" s="1211"/>
      <c r="E63" s="1212"/>
      <c r="F63" s="362">
        <v>3449</v>
      </c>
      <c r="G63" s="362">
        <v>3273</v>
      </c>
      <c r="H63" s="363">
        <v>3161</v>
      </c>
    </row>
    <row r="64" spans="2:8" x14ac:dyDescent="0.15"/>
  </sheetData>
  <sheetProtection algorithmName="SHA-512" hashValue="GKeVTvO5kGJ42ZwHioOHgQXNiWwMot7Ef1wAUKtYDEONWYy1m+YZbtpFb6JN89sgq25uxxzTRBJDWNJZZjV5EQ==" saltValue="si9rqHd2r3/KXluUGdg5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109875</v>
      </c>
      <c r="E3" s="144"/>
      <c r="F3" s="145">
        <v>125418</v>
      </c>
      <c r="G3" s="146"/>
      <c r="H3" s="147"/>
    </row>
    <row r="4" spans="1:8" x14ac:dyDescent="0.15">
      <c r="A4" s="148"/>
      <c r="B4" s="149"/>
      <c r="C4" s="150"/>
      <c r="D4" s="151">
        <v>56191</v>
      </c>
      <c r="E4" s="152"/>
      <c r="F4" s="153">
        <v>60445</v>
      </c>
      <c r="G4" s="154"/>
      <c r="H4" s="155"/>
    </row>
    <row r="5" spans="1:8" x14ac:dyDescent="0.15">
      <c r="A5" s="136" t="s">
        <v>520</v>
      </c>
      <c r="B5" s="141"/>
      <c r="C5" s="142"/>
      <c r="D5" s="143">
        <v>69636</v>
      </c>
      <c r="E5" s="144"/>
      <c r="F5" s="145">
        <v>108384</v>
      </c>
      <c r="G5" s="146"/>
      <c r="H5" s="147"/>
    </row>
    <row r="6" spans="1:8" x14ac:dyDescent="0.15">
      <c r="A6" s="148"/>
      <c r="B6" s="149"/>
      <c r="C6" s="150"/>
      <c r="D6" s="151">
        <v>24663</v>
      </c>
      <c r="E6" s="152"/>
      <c r="F6" s="153">
        <v>51153</v>
      </c>
      <c r="G6" s="154"/>
      <c r="H6" s="155"/>
    </row>
    <row r="7" spans="1:8" x14ac:dyDescent="0.15">
      <c r="A7" s="136" t="s">
        <v>521</v>
      </c>
      <c r="B7" s="141"/>
      <c r="C7" s="142"/>
      <c r="D7" s="143">
        <v>85118</v>
      </c>
      <c r="E7" s="144"/>
      <c r="F7" s="145">
        <v>80959</v>
      </c>
      <c r="G7" s="146"/>
      <c r="H7" s="147"/>
    </row>
    <row r="8" spans="1:8" x14ac:dyDescent="0.15">
      <c r="A8" s="148"/>
      <c r="B8" s="149"/>
      <c r="C8" s="150"/>
      <c r="D8" s="151">
        <v>36367</v>
      </c>
      <c r="E8" s="152"/>
      <c r="F8" s="153">
        <v>43928</v>
      </c>
      <c r="G8" s="154"/>
      <c r="H8" s="155"/>
    </row>
    <row r="9" spans="1:8" x14ac:dyDescent="0.15">
      <c r="A9" s="136" t="s">
        <v>522</v>
      </c>
      <c r="B9" s="141"/>
      <c r="C9" s="142"/>
      <c r="D9" s="143">
        <v>79705</v>
      </c>
      <c r="E9" s="144"/>
      <c r="F9" s="145">
        <v>117242</v>
      </c>
      <c r="G9" s="146"/>
      <c r="H9" s="147"/>
    </row>
    <row r="10" spans="1:8" x14ac:dyDescent="0.15">
      <c r="A10" s="148"/>
      <c r="B10" s="149"/>
      <c r="C10" s="150"/>
      <c r="D10" s="151">
        <v>42381</v>
      </c>
      <c r="E10" s="152"/>
      <c r="F10" s="153">
        <v>59234</v>
      </c>
      <c r="G10" s="154"/>
      <c r="H10" s="155"/>
    </row>
    <row r="11" spans="1:8" x14ac:dyDescent="0.15">
      <c r="A11" s="136" t="s">
        <v>523</v>
      </c>
      <c r="B11" s="141"/>
      <c r="C11" s="142"/>
      <c r="D11" s="143">
        <v>95600</v>
      </c>
      <c r="E11" s="144"/>
      <c r="F11" s="145">
        <v>113894</v>
      </c>
      <c r="G11" s="146"/>
      <c r="H11" s="147"/>
    </row>
    <row r="12" spans="1:8" x14ac:dyDescent="0.15">
      <c r="A12" s="148"/>
      <c r="B12" s="149"/>
      <c r="C12" s="156"/>
      <c r="D12" s="151">
        <v>53438</v>
      </c>
      <c r="E12" s="152"/>
      <c r="F12" s="153">
        <v>65544</v>
      </c>
      <c r="G12" s="154"/>
      <c r="H12" s="155"/>
    </row>
    <row r="13" spans="1:8" x14ac:dyDescent="0.15">
      <c r="A13" s="136"/>
      <c r="B13" s="141"/>
      <c r="C13" s="157"/>
      <c r="D13" s="158">
        <v>87987</v>
      </c>
      <c r="E13" s="159"/>
      <c r="F13" s="160">
        <v>109179</v>
      </c>
      <c r="G13" s="161"/>
      <c r="H13" s="147"/>
    </row>
    <row r="14" spans="1:8" x14ac:dyDescent="0.15">
      <c r="A14" s="148"/>
      <c r="B14" s="149"/>
      <c r="C14" s="150"/>
      <c r="D14" s="151">
        <v>42608</v>
      </c>
      <c r="E14" s="152"/>
      <c r="F14" s="153">
        <v>56061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5.55</v>
      </c>
      <c r="C19" s="162">
        <f>ROUND(VALUE(SUBSTITUTE(実質収支比率等に係る経年分析!G$48,"▲","-")),2)</f>
        <v>5.64</v>
      </c>
      <c r="D19" s="162">
        <f>ROUND(VALUE(SUBSTITUTE(実質収支比率等に係る経年分析!H$48,"▲","-")),2)</f>
        <v>6.75</v>
      </c>
      <c r="E19" s="162">
        <f>ROUND(VALUE(SUBSTITUTE(実質収支比率等に係る経年分析!I$48,"▲","-")),2)</f>
        <v>6.42</v>
      </c>
      <c r="F19" s="162">
        <f>ROUND(VALUE(SUBSTITUTE(実質収支比率等に係る経年分析!J$48,"▲","-")),2)</f>
        <v>6.41</v>
      </c>
    </row>
    <row r="20" spans="1:11" x14ac:dyDescent="0.15">
      <c r="A20" s="162" t="s">
        <v>53</v>
      </c>
      <c r="B20" s="162">
        <f>ROUND(VALUE(SUBSTITUTE(実質収支比率等に係る経年分析!F$47,"▲","-")),2)</f>
        <v>21.08</v>
      </c>
      <c r="C20" s="162">
        <f>ROUND(VALUE(SUBSTITUTE(実質収支比率等に係る経年分析!G$47,"▲","-")),2)</f>
        <v>20.85</v>
      </c>
      <c r="D20" s="162">
        <f>ROUND(VALUE(SUBSTITUTE(実質収支比率等に係る経年分析!H$47,"▲","-")),2)</f>
        <v>20.239999999999998</v>
      </c>
      <c r="E20" s="162">
        <f>ROUND(VALUE(SUBSTITUTE(実質収支比率等に係る経年分析!I$47,"▲","-")),2)</f>
        <v>22.36</v>
      </c>
      <c r="F20" s="162">
        <f>ROUND(VALUE(SUBSTITUTE(実質収支比率等に係る経年分析!J$47,"▲","-")),2)</f>
        <v>24.4</v>
      </c>
    </row>
    <row r="21" spans="1:11" x14ac:dyDescent="0.15">
      <c r="A21" s="162" t="s">
        <v>54</v>
      </c>
      <c r="B21" s="162">
        <f>IF(ISNUMBER(VALUE(SUBSTITUTE(実質収支比率等に係る経年分析!F$49,"▲","-"))),ROUND(VALUE(SUBSTITUTE(実質収支比率等に係る経年分析!F$49,"▲","-")),2),NA())</f>
        <v>0.78</v>
      </c>
      <c r="C21" s="162">
        <f>IF(ISNUMBER(VALUE(SUBSTITUTE(実質収支比率等に係る経年分析!G$49,"▲","-"))),ROUND(VALUE(SUBSTITUTE(実質収支比率等に係る経年分析!G$49,"▲","-")),2),NA())</f>
        <v>-1.67</v>
      </c>
      <c r="D21" s="162">
        <f>IF(ISNUMBER(VALUE(SUBSTITUTE(実質収支比率等に係る経年分析!H$49,"▲","-"))),ROUND(VALUE(SUBSTITUTE(実質収支比率等に係る経年分析!H$49,"▲","-")),2),NA())</f>
        <v>-3.33</v>
      </c>
      <c r="E21" s="162">
        <f>IF(ISNUMBER(VALUE(SUBSTITUTE(実質収支比率等に係る経年分析!I$49,"▲","-"))),ROUND(VALUE(SUBSTITUTE(実質収支比率等に係る経年分析!I$49,"▲","-")),2),NA())</f>
        <v>-2.85</v>
      </c>
      <c r="F21" s="162">
        <f>IF(ISNUMBER(VALUE(SUBSTITUTE(実質収支比率等に係る経年分析!J$49,"▲","-"))),ROUND(VALUE(SUBSTITUTE(実質収支比率等に係る経年分析!J$49,"▲","-")),2),NA())</f>
        <v>-2.2999999999999998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東北町介護サービス事業特別会計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東北町後期高齢者医療特別会計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東北町国民健康保険事業特別会計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0.28000000000000003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15">
      <c r="A33" s="163" t="str">
        <f>IF(連結実質赤字比率に係る赤字・黒字の構成分析!C$37="",NA(),連結実質赤字比率に係る赤字・黒字の構成分析!C$37)</f>
        <v>東北町下水道事業会計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0.62</v>
      </c>
    </row>
    <row r="34" spans="1:16" x14ac:dyDescent="0.15">
      <c r="A34" s="163" t="str">
        <f>IF(連結実質赤字比率に係る赤字・黒字の構成分析!C$36="",NA(),連結実質赤字比率に係る赤字・黒字の構成分析!C$36)</f>
        <v>東北町介護保険特別会計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1.05</v>
      </c>
    </row>
    <row r="35" spans="1:16" x14ac:dyDescent="0.15">
      <c r="A35" s="163" t="str">
        <f>IF(連結実質赤字比率に係る赤字・黒字の構成分析!C$35="",NA(),連結実質赤字比率に係る赤字・黒字の構成分析!C$35)</f>
        <v>東北町上水道事業会計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1171</v>
      </c>
      <c r="E42" s="164"/>
      <c r="F42" s="164"/>
      <c r="G42" s="164">
        <f>'実質公債費比率（分子）の構造'!L$52</f>
        <v>1187</v>
      </c>
      <c r="H42" s="164"/>
      <c r="I42" s="164"/>
      <c r="J42" s="164">
        <f>'実質公債費比率（分子）の構造'!M$52</f>
        <v>1144</v>
      </c>
      <c r="K42" s="164"/>
      <c r="L42" s="164"/>
      <c r="M42" s="164">
        <f>'実質公債費比率（分子）の構造'!N$52</f>
        <v>1092</v>
      </c>
      <c r="N42" s="164"/>
      <c r="O42" s="164"/>
      <c r="P42" s="164">
        <f>'実質公債費比率（分子）の構造'!O$52</f>
        <v>969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99</v>
      </c>
      <c r="C45" s="164"/>
      <c r="D45" s="164"/>
      <c r="E45" s="164">
        <f>'実質公債費比率（分子）の構造'!L$49</f>
        <v>108</v>
      </c>
      <c r="F45" s="164"/>
      <c r="G45" s="164"/>
      <c r="H45" s="164">
        <f>'実質公債費比率（分子）の構造'!M$49</f>
        <v>124</v>
      </c>
      <c r="I45" s="164"/>
      <c r="J45" s="164"/>
      <c r="K45" s="164">
        <f>'実質公債費比率（分子）の構造'!N$49</f>
        <v>140</v>
      </c>
      <c r="L45" s="164"/>
      <c r="M45" s="164"/>
      <c r="N45" s="164">
        <f>'実質公債費比率（分子）の構造'!O$49</f>
        <v>126</v>
      </c>
      <c r="O45" s="164"/>
      <c r="P45" s="164"/>
    </row>
    <row r="46" spans="1:16" x14ac:dyDescent="0.15">
      <c r="A46" s="164" t="s">
        <v>64</v>
      </c>
      <c r="B46" s="164">
        <f>'実質公債費比率（分子）の構造'!K$48</f>
        <v>408</v>
      </c>
      <c r="C46" s="164"/>
      <c r="D46" s="164"/>
      <c r="E46" s="164">
        <f>'実質公債費比率（分子）の構造'!L$48</f>
        <v>373</v>
      </c>
      <c r="F46" s="164"/>
      <c r="G46" s="164"/>
      <c r="H46" s="164">
        <f>'実質公債費比率（分子）の構造'!M$48</f>
        <v>386</v>
      </c>
      <c r="I46" s="164"/>
      <c r="J46" s="164"/>
      <c r="K46" s="164">
        <f>'実質公債費比率（分子）の構造'!N$48</f>
        <v>400</v>
      </c>
      <c r="L46" s="164"/>
      <c r="M46" s="164"/>
      <c r="N46" s="164">
        <f>'実質公債費比率（分子）の構造'!O$48</f>
        <v>401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1335</v>
      </c>
      <c r="C49" s="164"/>
      <c r="D49" s="164"/>
      <c r="E49" s="164">
        <f>'実質公債費比率（分子）の構造'!L$45</f>
        <v>1357</v>
      </c>
      <c r="F49" s="164"/>
      <c r="G49" s="164"/>
      <c r="H49" s="164">
        <f>'実質公債費比率（分子）の構造'!M$45</f>
        <v>1348</v>
      </c>
      <c r="I49" s="164"/>
      <c r="J49" s="164"/>
      <c r="K49" s="164">
        <f>'実質公債費比率（分子）の構造'!N$45</f>
        <v>1328</v>
      </c>
      <c r="L49" s="164"/>
      <c r="M49" s="164"/>
      <c r="N49" s="164">
        <f>'実質公債費比率（分子）の構造'!O$45</f>
        <v>1196</v>
      </c>
      <c r="O49" s="164"/>
      <c r="P49" s="164"/>
    </row>
    <row r="50" spans="1:16" x14ac:dyDescent="0.15">
      <c r="A50" s="164" t="s">
        <v>67</v>
      </c>
      <c r="B50" s="164" t="e">
        <f>NA()</f>
        <v>#N/A</v>
      </c>
      <c r="C50" s="164">
        <f>IF(ISNUMBER('実質公債費比率（分子）の構造'!K$53),'実質公債費比率（分子）の構造'!K$53,NA())</f>
        <v>671</v>
      </c>
      <c r="D50" s="164" t="e">
        <f>NA()</f>
        <v>#N/A</v>
      </c>
      <c r="E50" s="164" t="e">
        <f>NA()</f>
        <v>#N/A</v>
      </c>
      <c r="F50" s="164">
        <f>IF(ISNUMBER('実質公債費比率（分子）の構造'!L$53),'実質公債費比率（分子）の構造'!L$53,NA())</f>
        <v>651</v>
      </c>
      <c r="G50" s="164" t="e">
        <f>NA()</f>
        <v>#N/A</v>
      </c>
      <c r="H50" s="164" t="e">
        <f>NA()</f>
        <v>#N/A</v>
      </c>
      <c r="I50" s="164">
        <f>IF(ISNUMBER('実質公債費比率（分子）の構造'!M$53),'実質公債費比率（分子）の構造'!M$53,NA())</f>
        <v>714</v>
      </c>
      <c r="J50" s="164" t="e">
        <f>NA()</f>
        <v>#N/A</v>
      </c>
      <c r="K50" s="164" t="e">
        <f>NA()</f>
        <v>#N/A</v>
      </c>
      <c r="L50" s="164">
        <f>IF(ISNUMBER('実質公債費比率（分子）の構造'!N$53),'実質公債費比率（分子）の構造'!N$53,NA())</f>
        <v>776</v>
      </c>
      <c r="M50" s="164" t="e">
        <f>NA()</f>
        <v>#N/A</v>
      </c>
      <c r="N50" s="164" t="e">
        <f>NA()</f>
        <v>#N/A</v>
      </c>
      <c r="O50" s="164">
        <f>IF(ISNUMBER('実質公債費比率（分子）の構造'!O$53),'実質公債費比率（分子）の構造'!O$53,NA())</f>
        <v>754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11625</v>
      </c>
      <c r="E56" s="163"/>
      <c r="F56" s="163"/>
      <c r="G56" s="163">
        <f>'将来負担比率（分子）の構造'!J$52</f>
        <v>11102</v>
      </c>
      <c r="H56" s="163"/>
      <c r="I56" s="163"/>
      <c r="J56" s="163">
        <f>'将来負担比率（分子）の構造'!K$52</f>
        <v>10559</v>
      </c>
      <c r="K56" s="163"/>
      <c r="L56" s="163"/>
      <c r="M56" s="163">
        <f>'将来負担比率（分子）の構造'!L$52</f>
        <v>10170</v>
      </c>
      <c r="N56" s="163"/>
      <c r="O56" s="163"/>
      <c r="P56" s="163">
        <f>'将来負担比率（分子）の構造'!M$52</f>
        <v>9764</v>
      </c>
    </row>
    <row r="57" spans="1:16" x14ac:dyDescent="0.15">
      <c r="A57" s="163" t="s">
        <v>42</v>
      </c>
      <c r="B57" s="163"/>
      <c r="C57" s="163"/>
      <c r="D57" s="163">
        <f>'将来負担比率（分子）の構造'!I$51</f>
        <v>5</v>
      </c>
      <c r="E57" s="163"/>
      <c r="F57" s="163"/>
      <c r="G57" s="163">
        <f>'将来負担比率（分子）の構造'!J$51</f>
        <v>8</v>
      </c>
      <c r="H57" s="163"/>
      <c r="I57" s="163"/>
      <c r="J57" s="163">
        <f>'将来負担比率（分子）の構造'!K$51</f>
        <v>8</v>
      </c>
      <c r="K57" s="163"/>
      <c r="L57" s="163"/>
      <c r="M57" s="163">
        <f>'将来負担比率（分子）の構造'!L$51</f>
        <v>6</v>
      </c>
      <c r="N57" s="163"/>
      <c r="O57" s="163"/>
      <c r="P57" s="163">
        <f>'将来負担比率（分子）の構造'!M$51</f>
        <v>1</v>
      </c>
    </row>
    <row r="58" spans="1:16" x14ac:dyDescent="0.15">
      <c r="A58" s="163" t="s">
        <v>41</v>
      </c>
      <c r="B58" s="163"/>
      <c r="C58" s="163"/>
      <c r="D58" s="163">
        <f>'将来負担比率（分子）の構造'!I$50</f>
        <v>2089</v>
      </c>
      <c r="E58" s="163"/>
      <c r="F58" s="163"/>
      <c r="G58" s="163">
        <f>'将来負担比率（分子）の構造'!J$50</f>
        <v>2769</v>
      </c>
      <c r="H58" s="163"/>
      <c r="I58" s="163"/>
      <c r="J58" s="163">
        <f>'将来負担比率（分子）の構造'!K$50</f>
        <v>2866</v>
      </c>
      <c r="K58" s="163"/>
      <c r="L58" s="163"/>
      <c r="M58" s="163">
        <f>'将来負担比率（分子）の構造'!L$50</f>
        <v>2728</v>
      </c>
      <c r="N58" s="163"/>
      <c r="O58" s="163"/>
      <c r="P58" s="163">
        <f>'将来負担比率（分子）の構造'!M$50</f>
        <v>2591</v>
      </c>
    </row>
    <row r="59" spans="1:16" x14ac:dyDescent="0.15">
      <c r="A59" s="163" t="s">
        <v>39</v>
      </c>
      <c r="B59" s="163">
        <f>'将来負担比率（分子）の構造'!I$49</f>
        <v>0</v>
      </c>
      <c r="C59" s="163"/>
      <c r="D59" s="163"/>
      <c r="E59" s="163">
        <f>'将来負担比率（分子）の構造'!J$49</f>
        <v>16</v>
      </c>
      <c r="F59" s="163"/>
      <c r="G59" s="163"/>
      <c r="H59" s="163">
        <f>'将来負担比率（分子）の構造'!K$49</f>
        <v>26</v>
      </c>
      <c r="I59" s="163"/>
      <c r="J59" s="163"/>
      <c r="K59" s="163">
        <f>'将来負担比率（分子）の構造'!L$49</f>
        <v>5</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1120</v>
      </c>
      <c r="C62" s="163"/>
      <c r="D62" s="163"/>
      <c r="E62" s="163">
        <f>'将来負担比率（分子）の構造'!J$45</f>
        <v>1096</v>
      </c>
      <c r="F62" s="163"/>
      <c r="G62" s="163"/>
      <c r="H62" s="163">
        <f>'将来負担比率（分子）の構造'!K$45</f>
        <v>1121</v>
      </c>
      <c r="I62" s="163"/>
      <c r="J62" s="163"/>
      <c r="K62" s="163">
        <f>'将来負担比率（分子）の構造'!L$45</f>
        <v>1113</v>
      </c>
      <c r="L62" s="163"/>
      <c r="M62" s="163"/>
      <c r="N62" s="163">
        <f>'将来負担比率（分子）の構造'!M$45</f>
        <v>1148</v>
      </c>
      <c r="O62" s="163"/>
      <c r="P62" s="163"/>
    </row>
    <row r="63" spans="1:16" x14ac:dyDescent="0.15">
      <c r="A63" s="163" t="s">
        <v>34</v>
      </c>
      <c r="B63" s="163">
        <f>'将来負担比率（分子）の構造'!I$44</f>
        <v>1409</v>
      </c>
      <c r="C63" s="163"/>
      <c r="D63" s="163"/>
      <c r="E63" s="163">
        <f>'将来負担比率（分子）の構造'!J$44</f>
        <v>1378</v>
      </c>
      <c r="F63" s="163"/>
      <c r="G63" s="163"/>
      <c r="H63" s="163">
        <f>'将来負担比率（分子）の構造'!K$44</f>
        <v>1252</v>
      </c>
      <c r="I63" s="163"/>
      <c r="J63" s="163"/>
      <c r="K63" s="163">
        <f>'将来負担比率（分子）の構造'!L$44</f>
        <v>1129</v>
      </c>
      <c r="L63" s="163"/>
      <c r="M63" s="163"/>
      <c r="N63" s="163">
        <f>'将来負担比率（分子）の構造'!M$44</f>
        <v>1077</v>
      </c>
      <c r="O63" s="163"/>
      <c r="P63" s="163"/>
    </row>
    <row r="64" spans="1:16" x14ac:dyDescent="0.15">
      <c r="A64" s="163" t="s">
        <v>33</v>
      </c>
      <c r="B64" s="163">
        <f>'将来負担比率（分子）の構造'!I$43</f>
        <v>5319</v>
      </c>
      <c r="C64" s="163"/>
      <c r="D64" s="163"/>
      <c r="E64" s="163">
        <f>'将来負担比率（分子）の構造'!J$43</f>
        <v>5185</v>
      </c>
      <c r="F64" s="163"/>
      <c r="G64" s="163"/>
      <c r="H64" s="163">
        <f>'将来負担比率（分子）の構造'!K$43</f>
        <v>5004</v>
      </c>
      <c r="I64" s="163"/>
      <c r="J64" s="163"/>
      <c r="K64" s="163">
        <f>'将来負担比率（分子）の構造'!L$43</f>
        <v>4902</v>
      </c>
      <c r="L64" s="163"/>
      <c r="M64" s="163"/>
      <c r="N64" s="163">
        <f>'将来負担比率（分子）の構造'!M$43</f>
        <v>5025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12134</v>
      </c>
      <c r="C66" s="163"/>
      <c r="D66" s="163"/>
      <c r="E66" s="163">
        <f>'将来負担比率（分子）の構造'!J$41</f>
        <v>11618</v>
      </c>
      <c r="F66" s="163"/>
      <c r="G66" s="163"/>
      <c r="H66" s="163">
        <f>'将来負担比率（分子）の構造'!K$41</f>
        <v>10930</v>
      </c>
      <c r="I66" s="163"/>
      <c r="J66" s="163"/>
      <c r="K66" s="163">
        <f>'将来負担比率（分子）の構造'!L$41</f>
        <v>10527</v>
      </c>
      <c r="L66" s="163"/>
      <c r="M66" s="163"/>
      <c r="N66" s="163">
        <f>'将来負担比率（分子）の構造'!M$41</f>
        <v>10055</v>
      </c>
      <c r="O66" s="163"/>
      <c r="P66" s="163"/>
    </row>
    <row r="67" spans="1:16" x14ac:dyDescent="0.15">
      <c r="A67" s="163" t="s">
        <v>71</v>
      </c>
      <c r="B67" s="163" t="e">
        <f>NA()</f>
        <v>#N/A</v>
      </c>
      <c r="C67" s="163">
        <f>IF(ISNUMBER('将来負担比率（分子）の構造'!I$53), IF('将来負担比率（分子）の構造'!I$53 &lt; 0, 0, '将来負担比率（分子）の構造'!I$53), NA())</f>
        <v>6264</v>
      </c>
      <c r="D67" s="163" t="e">
        <f>NA()</f>
        <v>#N/A</v>
      </c>
      <c r="E67" s="163" t="e">
        <f>NA()</f>
        <v>#N/A</v>
      </c>
      <c r="F67" s="163">
        <f>IF(ISNUMBER('将来負担比率（分子）の構造'!J$53), IF('将来負担比率（分子）の構造'!J$53 &lt; 0, 0, '将来負担比率（分子）の構造'!J$53), NA())</f>
        <v>5413</v>
      </c>
      <c r="G67" s="163" t="e">
        <f>NA()</f>
        <v>#N/A</v>
      </c>
      <c r="H67" s="163" t="e">
        <f>NA()</f>
        <v>#N/A</v>
      </c>
      <c r="I67" s="163">
        <f>IF(ISNUMBER('将来負担比率（分子）の構造'!K$53), IF('将来負担比率（分子）の構造'!K$53 &lt; 0, 0, '将来負担比率（分子）の構造'!K$53), NA())</f>
        <v>4899</v>
      </c>
      <c r="J67" s="163" t="e">
        <f>NA()</f>
        <v>#N/A</v>
      </c>
      <c r="K67" s="163" t="e">
        <f>NA()</f>
        <v>#N/A</v>
      </c>
      <c r="L67" s="163">
        <f>IF(ISNUMBER('将来負担比率（分子）の構造'!L$53), IF('将来負担比率（分子）の構造'!L$53 &lt; 0, 0, '将来負担比率（分子）の構造'!L$53), NA())</f>
        <v>4772</v>
      </c>
      <c r="M67" s="163" t="e">
        <f>NA()</f>
        <v>#N/A</v>
      </c>
      <c r="N67" s="163" t="e">
        <f>NA()</f>
        <v>#N/A</v>
      </c>
      <c r="O67" s="163">
        <f>IF(ISNUMBER('将来負担比率（分子）の構造'!M$53), IF('将来負担比率（分子）の構造'!M$53 &lt; 0, 0, '将来負担比率（分子）の構造'!M$53), NA())</f>
        <v>4950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1406</v>
      </c>
      <c r="C72" s="167">
        <f>基金残高に係る経年分析!G55</f>
        <v>1537</v>
      </c>
      <c r="D72" s="167">
        <f>基金残高に係る経年分析!H55</f>
        <v>1679</v>
      </c>
    </row>
    <row r="73" spans="1:16" x14ac:dyDescent="0.15">
      <c r="A73" s="166" t="s">
        <v>74</v>
      </c>
      <c r="B73" s="167">
        <f>基金残高に係る経年分析!F56</f>
        <v>535</v>
      </c>
      <c r="C73" s="167">
        <f>基金残高に係る経年分析!G56</f>
        <v>253</v>
      </c>
      <c r="D73" s="167">
        <f>基金残高に係る経年分析!H56</f>
        <v>190</v>
      </c>
    </row>
    <row r="74" spans="1:16" x14ac:dyDescent="0.15">
      <c r="A74" s="166" t="s">
        <v>75</v>
      </c>
      <c r="B74" s="167">
        <f>基金残高に係る経年分析!F57</f>
        <v>1508</v>
      </c>
      <c r="C74" s="167">
        <f>基金残高に係る経年分析!G57</f>
        <v>1483</v>
      </c>
      <c r="D74" s="167">
        <f>基金残高に係る経年分析!H57</f>
        <v>1292</v>
      </c>
    </row>
  </sheetData>
  <sheetProtection algorithmName="SHA-512" hashValue="5OWnvZB7fbt1g5+IufT1UxZ5GIbpwKw0D9Hh8ImITXDqFTbMCKAqEqMWR8lhrc5/h0DsUzz8M0pmL+rTkVolfA==" saltValue="vPA+snxX0DGciRckdmiV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203</v>
      </c>
      <c r="DI1" s="605"/>
      <c r="DJ1" s="605"/>
      <c r="DK1" s="605"/>
      <c r="DL1" s="605"/>
      <c r="DM1" s="605"/>
      <c r="DN1" s="606"/>
      <c r="DO1" s="202"/>
      <c r="DP1" s="604" t="s">
        <v>204</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7" t="s">
        <v>206</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207</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209</v>
      </c>
      <c r="S4" s="608"/>
      <c r="T4" s="608"/>
      <c r="U4" s="608"/>
      <c r="V4" s="608"/>
      <c r="W4" s="608"/>
      <c r="X4" s="608"/>
      <c r="Y4" s="609"/>
      <c r="Z4" s="607" t="s">
        <v>210</v>
      </c>
      <c r="AA4" s="608"/>
      <c r="AB4" s="608"/>
      <c r="AC4" s="609"/>
      <c r="AD4" s="607" t="s">
        <v>211</v>
      </c>
      <c r="AE4" s="608"/>
      <c r="AF4" s="608"/>
      <c r="AG4" s="608"/>
      <c r="AH4" s="608"/>
      <c r="AI4" s="608"/>
      <c r="AJ4" s="608"/>
      <c r="AK4" s="609"/>
      <c r="AL4" s="607" t="s">
        <v>210</v>
      </c>
      <c r="AM4" s="608"/>
      <c r="AN4" s="608"/>
      <c r="AO4" s="609"/>
      <c r="AP4" s="610" t="s">
        <v>212</v>
      </c>
      <c r="AQ4" s="610"/>
      <c r="AR4" s="610"/>
      <c r="AS4" s="610"/>
      <c r="AT4" s="610"/>
      <c r="AU4" s="610"/>
      <c r="AV4" s="610"/>
      <c r="AW4" s="610"/>
      <c r="AX4" s="610"/>
      <c r="AY4" s="610"/>
      <c r="AZ4" s="610"/>
      <c r="BA4" s="610"/>
      <c r="BB4" s="610"/>
      <c r="BC4" s="610"/>
      <c r="BD4" s="610"/>
      <c r="BE4" s="610"/>
      <c r="BF4" s="610"/>
      <c r="BG4" s="610" t="s">
        <v>213</v>
      </c>
      <c r="BH4" s="610"/>
      <c r="BI4" s="610"/>
      <c r="BJ4" s="610"/>
      <c r="BK4" s="610"/>
      <c r="BL4" s="610"/>
      <c r="BM4" s="610"/>
      <c r="BN4" s="610"/>
      <c r="BO4" s="610" t="s">
        <v>210</v>
      </c>
      <c r="BP4" s="610"/>
      <c r="BQ4" s="610"/>
      <c r="BR4" s="610"/>
      <c r="BS4" s="610" t="s">
        <v>214</v>
      </c>
      <c r="BT4" s="610"/>
      <c r="BU4" s="610"/>
      <c r="BV4" s="610"/>
      <c r="BW4" s="610"/>
      <c r="BX4" s="610"/>
      <c r="BY4" s="610"/>
      <c r="BZ4" s="610"/>
      <c r="CA4" s="610"/>
      <c r="CB4" s="610"/>
      <c r="CD4" s="607" t="s">
        <v>215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216</v>
      </c>
      <c r="C5" s="612"/>
      <c r="D5" s="612"/>
      <c r="E5" s="612"/>
      <c r="F5" s="612"/>
      <c r="G5" s="612"/>
      <c r="H5" s="612"/>
      <c r="I5" s="612"/>
      <c r="J5" s="612"/>
      <c r="K5" s="612"/>
      <c r="L5" s="612"/>
      <c r="M5" s="612"/>
      <c r="N5" s="612"/>
      <c r="O5" s="612"/>
      <c r="P5" s="612"/>
      <c r="Q5" s="613"/>
      <c r="R5" s="614">
        <v>1833479</v>
      </c>
      <c r="S5" s="615"/>
      <c r="T5" s="615"/>
      <c r="U5" s="615"/>
      <c r="V5" s="615"/>
      <c r="W5" s="615"/>
      <c r="X5" s="615"/>
      <c r="Y5" s="616"/>
      <c r="Z5" s="617">
        <v>13.6</v>
      </c>
      <c r="AA5" s="617"/>
      <c r="AB5" s="617"/>
      <c r="AC5" s="617"/>
      <c r="AD5" s="618">
        <v>1833479</v>
      </c>
      <c r="AE5" s="618"/>
      <c r="AF5" s="618"/>
      <c r="AG5" s="618"/>
      <c r="AH5" s="618"/>
      <c r="AI5" s="618"/>
      <c r="AJ5" s="618"/>
      <c r="AK5" s="618"/>
      <c r="AL5" s="619">
        <v>26.4</v>
      </c>
      <c r="AM5" s="620"/>
      <c r="AN5" s="620"/>
      <c r="AO5" s="621"/>
      <c r="AP5" s="611" t="s">
        <v>217</v>
      </c>
      <c r="AQ5" s="612"/>
      <c r="AR5" s="612"/>
      <c r="AS5" s="612"/>
      <c r="AT5" s="612"/>
      <c r="AU5" s="612"/>
      <c r="AV5" s="612"/>
      <c r="AW5" s="612"/>
      <c r="AX5" s="612"/>
      <c r="AY5" s="612"/>
      <c r="AZ5" s="612"/>
      <c r="BA5" s="612"/>
      <c r="BB5" s="612"/>
      <c r="BC5" s="612"/>
      <c r="BD5" s="612"/>
      <c r="BE5" s="612"/>
      <c r="BF5" s="613"/>
      <c r="BG5" s="625">
        <v>1832128</v>
      </c>
      <c r="BH5" s="626"/>
      <c r="BI5" s="626"/>
      <c r="BJ5" s="626"/>
      <c r="BK5" s="626"/>
      <c r="BL5" s="626"/>
      <c r="BM5" s="626"/>
      <c r="BN5" s="627"/>
      <c r="BO5" s="628">
        <v>99.9</v>
      </c>
      <c r="BP5" s="628"/>
      <c r="BQ5" s="628"/>
      <c r="BR5" s="628"/>
      <c r="BS5" s="629" t="s">
        <v>122</v>
      </c>
      <c r="BT5" s="629"/>
      <c r="BU5" s="629"/>
      <c r="BV5" s="629"/>
      <c r="BW5" s="629"/>
      <c r="BX5" s="629"/>
      <c r="BY5" s="629"/>
      <c r="BZ5" s="629"/>
      <c r="CA5" s="629"/>
      <c r="CB5" s="633"/>
      <c r="CD5" s="607" t="s">
        <v>212</v>
      </c>
      <c r="CE5" s="608"/>
      <c r="CF5" s="608"/>
      <c r="CG5" s="608"/>
      <c r="CH5" s="608"/>
      <c r="CI5" s="608"/>
      <c r="CJ5" s="608"/>
      <c r="CK5" s="608"/>
      <c r="CL5" s="608"/>
      <c r="CM5" s="608"/>
      <c r="CN5" s="608"/>
      <c r="CO5" s="608"/>
      <c r="CP5" s="608"/>
      <c r="CQ5" s="609"/>
      <c r="CR5" s="607" t="s">
        <v>218</v>
      </c>
      <c r="CS5" s="608"/>
      <c r="CT5" s="608"/>
      <c r="CU5" s="608"/>
      <c r="CV5" s="608"/>
      <c r="CW5" s="608"/>
      <c r="CX5" s="608"/>
      <c r="CY5" s="609"/>
      <c r="CZ5" s="607" t="s">
        <v>210</v>
      </c>
      <c r="DA5" s="608"/>
      <c r="DB5" s="608"/>
      <c r="DC5" s="609"/>
      <c r="DD5" s="607" t="s">
        <v>219</v>
      </c>
      <c r="DE5" s="608"/>
      <c r="DF5" s="608"/>
      <c r="DG5" s="608"/>
      <c r="DH5" s="608"/>
      <c r="DI5" s="608"/>
      <c r="DJ5" s="608"/>
      <c r="DK5" s="608"/>
      <c r="DL5" s="608"/>
      <c r="DM5" s="608"/>
      <c r="DN5" s="608"/>
      <c r="DO5" s="608"/>
      <c r="DP5" s="609"/>
      <c r="DQ5" s="607" t="s">
        <v>220</v>
      </c>
      <c r="DR5" s="608"/>
      <c r="DS5" s="608"/>
      <c r="DT5" s="608"/>
      <c r="DU5" s="608"/>
      <c r="DV5" s="608"/>
      <c r="DW5" s="608"/>
      <c r="DX5" s="608"/>
      <c r="DY5" s="608"/>
      <c r="DZ5" s="608"/>
      <c r="EA5" s="608"/>
      <c r="EB5" s="608"/>
      <c r="EC5" s="609"/>
    </row>
    <row r="6" spans="2:143" ht="11.25" customHeight="1" x14ac:dyDescent="0.15">
      <c r="B6" s="622" t="s">
        <v>221</v>
      </c>
      <c r="C6" s="623"/>
      <c r="D6" s="623"/>
      <c r="E6" s="623"/>
      <c r="F6" s="623"/>
      <c r="G6" s="623"/>
      <c r="H6" s="623"/>
      <c r="I6" s="623"/>
      <c r="J6" s="623"/>
      <c r="K6" s="623"/>
      <c r="L6" s="623"/>
      <c r="M6" s="623"/>
      <c r="N6" s="623"/>
      <c r="O6" s="623"/>
      <c r="P6" s="623"/>
      <c r="Q6" s="624"/>
      <c r="R6" s="625">
        <v>197842</v>
      </c>
      <c r="S6" s="626"/>
      <c r="T6" s="626"/>
      <c r="U6" s="626"/>
      <c r="V6" s="626"/>
      <c r="W6" s="626"/>
      <c r="X6" s="626"/>
      <c r="Y6" s="627"/>
      <c r="Z6" s="628">
        <v>1.5</v>
      </c>
      <c r="AA6" s="628"/>
      <c r="AB6" s="628"/>
      <c r="AC6" s="628"/>
      <c r="AD6" s="629">
        <v>197842</v>
      </c>
      <c r="AE6" s="629"/>
      <c r="AF6" s="629"/>
      <c r="AG6" s="629"/>
      <c r="AH6" s="629"/>
      <c r="AI6" s="629"/>
      <c r="AJ6" s="629"/>
      <c r="AK6" s="629"/>
      <c r="AL6" s="630">
        <v>2.8</v>
      </c>
      <c r="AM6" s="631"/>
      <c r="AN6" s="631"/>
      <c r="AO6" s="632"/>
      <c r="AP6" s="622" t="s">
        <v>222</v>
      </c>
      <c r="AQ6" s="623"/>
      <c r="AR6" s="623"/>
      <c r="AS6" s="623"/>
      <c r="AT6" s="623"/>
      <c r="AU6" s="623"/>
      <c r="AV6" s="623"/>
      <c r="AW6" s="623"/>
      <c r="AX6" s="623"/>
      <c r="AY6" s="623"/>
      <c r="AZ6" s="623"/>
      <c r="BA6" s="623"/>
      <c r="BB6" s="623"/>
      <c r="BC6" s="623"/>
      <c r="BD6" s="623"/>
      <c r="BE6" s="623"/>
      <c r="BF6" s="624"/>
      <c r="BG6" s="625">
        <v>1832128</v>
      </c>
      <c r="BH6" s="626"/>
      <c r="BI6" s="626"/>
      <c r="BJ6" s="626"/>
      <c r="BK6" s="626"/>
      <c r="BL6" s="626"/>
      <c r="BM6" s="626"/>
      <c r="BN6" s="627"/>
      <c r="BO6" s="628">
        <v>99.9</v>
      </c>
      <c r="BP6" s="628"/>
      <c r="BQ6" s="628"/>
      <c r="BR6" s="628"/>
      <c r="BS6" s="629" t="s">
        <v>122</v>
      </c>
      <c r="BT6" s="629"/>
      <c r="BU6" s="629"/>
      <c r="BV6" s="629"/>
      <c r="BW6" s="629"/>
      <c r="BX6" s="629"/>
      <c r="BY6" s="629"/>
      <c r="BZ6" s="629"/>
      <c r="CA6" s="629"/>
      <c r="CB6" s="633"/>
      <c r="CD6" s="611" t="s">
        <v>223</v>
      </c>
      <c r="CE6" s="612"/>
      <c r="CF6" s="612"/>
      <c r="CG6" s="612"/>
      <c r="CH6" s="612"/>
      <c r="CI6" s="612"/>
      <c r="CJ6" s="612"/>
      <c r="CK6" s="612"/>
      <c r="CL6" s="612"/>
      <c r="CM6" s="612"/>
      <c r="CN6" s="612"/>
      <c r="CO6" s="612"/>
      <c r="CP6" s="612"/>
      <c r="CQ6" s="613"/>
      <c r="CR6" s="625">
        <v>113282</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113282</v>
      </c>
      <c r="DR6" s="626"/>
      <c r="DS6" s="626"/>
      <c r="DT6" s="626"/>
      <c r="DU6" s="626"/>
      <c r="DV6" s="626"/>
      <c r="DW6" s="626"/>
      <c r="DX6" s="626"/>
      <c r="DY6" s="626"/>
      <c r="DZ6" s="626"/>
      <c r="EA6" s="626"/>
      <c r="EB6" s="626"/>
      <c r="EC6" s="635"/>
    </row>
    <row r="7" spans="2:143" ht="11.25" customHeight="1" x14ac:dyDescent="0.15">
      <c r="B7" s="622" t="s">
        <v>224</v>
      </c>
      <c r="C7" s="623"/>
      <c r="D7" s="623"/>
      <c r="E7" s="623"/>
      <c r="F7" s="623"/>
      <c r="G7" s="623"/>
      <c r="H7" s="623"/>
      <c r="I7" s="623"/>
      <c r="J7" s="623"/>
      <c r="K7" s="623"/>
      <c r="L7" s="623"/>
      <c r="M7" s="623"/>
      <c r="N7" s="623"/>
      <c r="O7" s="623"/>
      <c r="P7" s="623"/>
      <c r="Q7" s="624"/>
      <c r="R7" s="625">
        <v>704</v>
      </c>
      <c r="S7" s="626"/>
      <c r="T7" s="626"/>
      <c r="U7" s="626"/>
      <c r="V7" s="626"/>
      <c r="W7" s="626"/>
      <c r="X7" s="626"/>
      <c r="Y7" s="627"/>
      <c r="Z7" s="628">
        <v>0</v>
      </c>
      <c r="AA7" s="628"/>
      <c r="AB7" s="628"/>
      <c r="AC7" s="628"/>
      <c r="AD7" s="629">
        <v>704</v>
      </c>
      <c r="AE7" s="629"/>
      <c r="AF7" s="629"/>
      <c r="AG7" s="629"/>
      <c r="AH7" s="629"/>
      <c r="AI7" s="629"/>
      <c r="AJ7" s="629"/>
      <c r="AK7" s="629"/>
      <c r="AL7" s="630">
        <v>0</v>
      </c>
      <c r="AM7" s="631"/>
      <c r="AN7" s="631"/>
      <c r="AO7" s="632"/>
      <c r="AP7" s="622" t="s">
        <v>225</v>
      </c>
      <c r="AQ7" s="623"/>
      <c r="AR7" s="623"/>
      <c r="AS7" s="623"/>
      <c r="AT7" s="623"/>
      <c r="AU7" s="623"/>
      <c r="AV7" s="623"/>
      <c r="AW7" s="623"/>
      <c r="AX7" s="623"/>
      <c r="AY7" s="623"/>
      <c r="AZ7" s="623"/>
      <c r="BA7" s="623"/>
      <c r="BB7" s="623"/>
      <c r="BC7" s="623"/>
      <c r="BD7" s="623"/>
      <c r="BE7" s="623"/>
      <c r="BF7" s="624"/>
      <c r="BG7" s="625">
        <v>600322</v>
      </c>
      <c r="BH7" s="626"/>
      <c r="BI7" s="626"/>
      <c r="BJ7" s="626"/>
      <c r="BK7" s="626"/>
      <c r="BL7" s="626"/>
      <c r="BM7" s="626"/>
      <c r="BN7" s="627"/>
      <c r="BO7" s="628">
        <v>32.700000000000003</v>
      </c>
      <c r="BP7" s="628"/>
      <c r="BQ7" s="628"/>
      <c r="BR7" s="628"/>
      <c r="BS7" s="629" t="s">
        <v>122</v>
      </c>
      <c r="BT7" s="629"/>
      <c r="BU7" s="629"/>
      <c r="BV7" s="629"/>
      <c r="BW7" s="629"/>
      <c r="BX7" s="629"/>
      <c r="BY7" s="629"/>
      <c r="BZ7" s="629"/>
      <c r="CA7" s="629"/>
      <c r="CB7" s="633"/>
      <c r="CD7" s="622" t="s">
        <v>226</v>
      </c>
      <c r="CE7" s="623"/>
      <c r="CF7" s="623"/>
      <c r="CG7" s="623"/>
      <c r="CH7" s="623"/>
      <c r="CI7" s="623"/>
      <c r="CJ7" s="623"/>
      <c r="CK7" s="623"/>
      <c r="CL7" s="623"/>
      <c r="CM7" s="623"/>
      <c r="CN7" s="623"/>
      <c r="CO7" s="623"/>
      <c r="CP7" s="623"/>
      <c r="CQ7" s="624"/>
      <c r="CR7" s="625">
        <v>2427379</v>
      </c>
      <c r="CS7" s="626"/>
      <c r="CT7" s="626"/>
      <c r="CU7" s="626"/>
      <c r="CV7" s="626"/>
      <c r="CW7" s="626"/>
      <c r="CX7" s="626"/>
      <c r="CY7" s="627"/>
      <c r="CZ7" s="628">
        <v>18.8</v>
      </c>
      <c r="DA7" s="628"/>
      <c r="DB7" s="628"/>
      <c r="DC7" s="628"/>
      <c r="DD7" s="634">
        <v>97110</v>
      </c>
      <c r="DE7" s="626"/>
      <c r="DF7" s="626"/>
      <c r="DG7" s="626"/>
      <c r="DH7" s="626"/>
      <c r="DI7" s="626"/>
      <c r="DJ7" s="626"/>
      <c r="DK7" s="626"/>
      <c r="DL7" s="626"/>
      <c r="DM7" s="626"/>
      <c r="DN7" s="626"/>
      <c r="DO7" s="626"/>
      <c r="DP7" s="627"/>
      <c r="DQ7" s="634">
        <v>2161326</v>
      </c>
      <c r="DR7" s="626"/>
      <c r="DS7" s="626"/>
      <c r="DT7" s="626"/>
      <c r="DU7" s="626"/>
      <c r="DV7" s="626"/>
      <c r="DW7" s="626"/>
      <c r="DX7" s="626"/>
      <c r="DY7" s="626"/>
      <c r="DZ7" s="626"/>
      <c r="EA7" s="626"/>
      <c r="EB7" s="626"/>
      <c r="EC7" s="635"/>
    </row>
    <row r="8" spans="2:143" ht="11.25" customHeight="1" x14ac:dyDescent="0.15">
      <c r="B8" s="622" t="s">
        <v>227</v>
      </c>
      <c r="C8" s="623"/>
      <c r="D8" s="623"/>
      <c r="E8" s="623"/>
      <c r="F8" s="623"/>
      <c r="G8" s="623"/>
      <c r="H8" s="623"/>
      <c r="I8" s="623"/>
      <c r="J8" s="623"/>
      <c r="K8" s="623"/>
      <c r="L8" s="623"/>
      <c r="M8" s="623"/>
      <c r="N8" s="623"/>
      <c r="O8" s="623"/>
      <c r="P8" s="623"/>
      <c r="Q8" s="624"/>
      <c r="R8" s="625">
        <v>6242</v>
      </c>
      <c r="S8" s="626"/>
      <c r="T8" s="626"/>
      <c r="U8" s="626"/>
      <c r="V8" s="626"/>
      <c r="W8" s="626"/>
      <c r="X8" s="626"/>
      <c r="Y8" s="627"/>
      <c r="Z8" s="628">
        <v>0</v>
      </c>
      <c r="AA8" s="628"/>
      <c r="AB8" s="628"/>
      <c r="AC8" s="628"/>
      <c r="AD8" s="629">
        <v>6242</v>
      </c>
      <c r="AE8" s="629"/>
      <c r="AF8" s="629"/>
      <c r="AG8" s="629"/>
      <c r="AH8" s="629"/>
      <c r="AI8" s="629"/>
      <c r="AJ8" s="629"/>
      <c r="AK8" s="629"/>
      <c r="AL8" s="630">
        <v>0.1</v>
      </c>
      <c r="AM8" s="631"/>
      <c r="AN8" s="631"/>
      <c r="AO8" s="632"/>
      <c r="AP8" s="622" t="s">
        <v>228</v>
      </c>
      <c r="AQ8" s="623"/>
      <c r="AR8" s="623"/>
      <c r="AS8" s="623"/>
      <c r="AT8" s="623"/>
      <c r="AU8" s="623"/>
      <c r="AV8" s="623"/>
      <c r="AW8" s="623"/>
      <c r="AX8" s="623"/>
      <c r="AY8" s="623"/>
      <c r="AZ8" s="623"/>
      <c r="BA8" s="623"/>
      <c r="BB8" s="623"/>
      <c r="BC8" s="623"/>
      <c r="BD8" s="623"/>
      <c r="BE8" s="623"/>
      <c r="BF8" s="624"/>
      <c r="BG8" s="625">
        <v>23665</v>
      </c>
      <c r="BH8" s="626"/>
      <c r="BI8" s="626"/>
      <c r="BJ8" s="626"/>
      <c r="BK8" s="626"/>
      <c r="BL8" s="626"/>
      <c r="BM8" s="626"/>
      <c r="BN8" s="627"/>
      <c r="BO8" s="628">
        <v>1.3</v>
      </c>
      <c r="BP8" s="628"/>
      <c r="BQ8" s="628"/>
      <c r="BR8" s="628"/>
      <c r="BS8" s="629" t="s">
        <v>122</v>
      </c>
      <c r="BT8" s="629"/>
      <c r="BU8" s="629"/>
      <c r="BV8" s="629"/>
      <c r="BW8" s="629"/>
      <c r="BX8" s="629"/>
      <c r="BY8" s="629"/>
      <c r="BZ8" s="629"/>
      <c r="CA8" s="629"/>
      <c r="CB8" s="633"/>
      <c r="CD8" s="622" t="s">
        <v>229</v>
      </c>
      <c r="CE8" s="623"/>
      <c r="CF8" s="623"/>
      <c r="CG8" s="623"/>
      <c r="CH8" s="623"/>
      <c r="CI8" s="623"/>
      <c r="CJ8" s="623"/>
      <c r="CK8" s="623"/>
      <c r="CL8" s="623"/>
      <c r="CM8" s="623"/>
      <c r="CN8" s="623"/>
      <c r="CO8" s="623"/>
      <c r="CP8" s="623"/>
      <c r="CQ8" s="624"/>
      <c r="CR8" s="625">
        <v>3444076</v>
      </c>
      <c r="CS8" s="626"/>
      <c r="CT8" s="626"/>
      <c r="CU8" s="626"/>
      <c r="CV8" s="626"/>
      <c r="CW8" s="626"/>
      <c r="CX8" s="626"/>
      <c r="CY8" s="627"/>
      <c r="CZ8" s="628">
        <v>26.7</v>
      </c>
      <c r="DA8" s="628"/>
      <c r="DB8" s="628"/>
      <c r="DC8" s="628"/>
      <c r="DD8" s="634" t="s">
        <v>122</v>
      </c>
      <c r="DE8" s="626"/>
      <c r="DF8" s="626"/>
      <c r="DG8" s="626"/>
      <c r="DH8" s="626"/>
      <c r="DI8" s="626"/>
      <c r="DJ8" s="626"/>
      <c r="DK8" s="626"/>
      <c r="DL8" s="626"/>
      <c r="DM8" s="626"/>
      <c r="DN8" s="626"/>
      <c r="DO8" s="626"/>
      <c r="DP8" s="627"/>
      <c r="DQ8" s="634">
        <v>1834965</v>
      </c>
      <c r="DR8" s="626"/>
      <c r="DS8" s="626"/>
      <c r="DT8" s="626"/>
      <c r="DU8" s="626"/>
      <c r="DV8" s="626"/>
      <c r="DW8" s="626"/>
      <c r="DX8" s="626"/>
      <c r="DY8" s="626"/>
      <c r="DZ8" s="626"/>
      <c r="EA8" s="626"/>
      <c r="EB8" s="626"/>
      <c r="EC8" s="635"/>
    </row>
    <row r="9" spans="2:143" ht="11.25" customHeight="1" x14ac:dyDescent="0.15">
      <c r="B9" s="622" t="s">
        <v>230</v>
      </c>
      <c r="C9" s="623"/>
      <c r="D9" s="623"/>
      <c r="E9" s="623"/>
      <c r="F9" s="623"/>
      <c r="G9" s="623"/>
      <c r="H9" s="623"/>
      <c r="I9" s="623"/>
      <c r="J9" s="623"/>
      <c r="K9" s="623"/>
      <c r="L9" s="623"/>
      <c r="M9" s="623"/>
      <c r="N9" s="623"/>
      <c r="O9" s="623"/>
      <c r="P9" s="623"/>
      <c r="Q9" s="624"/>
      <c r="R9" s="625">
        <v>7623</v>
      </c>
      <c r="S9" s="626"/>
      <c r="T9" s="626"/>
      <c r="U9" s="626"/>
      <c r="V9" s="626"/>
      <c r="W9" s="626"/>
      <c r="X9" s="626"/>
      <c r="Y9" s="627"/>
      <c r="Z9" s="628">
        <v>0.1</v>
      </c>
      <c r="AA9" s="628"/>
      <c r="AB9" s="628"/>
      <c r="AC9" s="628"/>
      <c r="AD9" s="629">
        <v>7623</v>
      </c>
      <c r="AE9" s="629"/>
      <c r="AF9" s="629"/>
      <c r="AG9" s="629"/>
      <c r="AH9" s="629"/>
      <c r="AI9" s="629"/>
      <c r="AJ9" s="629"/>
      <c r="AK9" s="629"/>
      <c r="AL9" s="630">
        <v>0.1</v>
      </c>
      <c r="AM9" s="631"/>
      <c r="AN9" s="631"/>
      <c r="AO9" s="632"/>
      <c r="AP9" s="622" t="s">
        <v>231</v>
      </c>
      <c r="AQ9" s="623"/>
      <c r="AR9" s="623"/>
      <c r="AS9" s="623"/>
      <c r="AT9" s="623"/>
      <c r="AU9" s="623"/>
      <c r="AV9" s="623"/>
      <c r="AW9" s="623"/>
      <c r="AX9" s="623"/>
      <c r="AY9" s="623"/>
      <c r="AZ9" s="623"/>
      <c r="BA9" s="623"/>
      <c r="BB9" s="623"/>
      <c r="BC9" s="623"/>
      <c r="BD9" s="623"/>
      <c r="BE9" s="623"/>
      <c r="BF9" s="624"/>
      <c r="BG9" s="625">
        <v>512848</v>
      </c>
      <c r="BH9" s="626"/>
      <c r="BI9" s="626"/>
      <c r="BJ9" s="626"/>
      <c r="BK9" s="626"/>
      <c r="BL9" s="626"/>
      <c r="BM9" s="626"/>
      <c r="BN9" s="627"/>
      <c r="BO9" s="628">
        <v>28</v>
      </c>
      <c r="BP9" s="628"/>
      <c r="BQ9" s="628"/>
      <c r="BR9" s="628"/>
      <c r="BS9" s="629" t="s">
        <v>122</v>
      </c>
      <c r="BT9" s="629"/>
      <c r="BU9" s="629"/>
      <c r="BV9" s="629"/>
      <c r="BW9" s="629"/>
      <c r="BX9" s="629"/>
      <c r="BY9" s="629"/>
      <c r="BZ9" s="629"/>
      <c r="CA9" s="629"/>
      <c r="CB9" s="633"/>
      <c r="CD9" s="622" t="s">
        <v>232</v>
      </c>
      <c r="CE9" s="623"/>
      <c r="CF9" s="623"/>
      <c r="CG9" s="623"/>
      <c r="CH9" s="623"/>
      <c r="CI9" s="623"/>
      <c r="CJ9" s="623"/>
      <c r="CK9" s="623"/>
      <c r="CL9" s="623"/>
      <c r="CM9" s="623"/>
      <c r="CN9" s="623"/>
      <c r="CO9" s="623"/>
      <c r="CP9" s="623"/>
      <c r="CQ9" s="624"/>
      <c r="CR9" s="625">
        <v>1056322</v>
      </c>
      <c r="CS9" s="626"/>
      <c r="CT9" s="626"/>
      <c r="CU9" s="626"/>
      <c r="CV9" s="626"/>
      <c r="CW9" s="626"/>
      <c r="CX9" s="626"/>
      <c r="CY9" s="627"/>
      <c r="CZ9" s="628">
        <v>8.1999999999999993</v>
      </c>
      <c r="DA9" s="628"/>
      <c r="DB9" s="628"/>
      <c r="DC9" s="628"/>
      <c r="DD9" s="634">
        <v>18117</v>
      </c>
      <c r="DE9" s="626"/>
      <c r="DF9" s="626"/>
      <c r="DG9" s="626"/>
      <c r="DH9" s="626"/>
      <c r="DI9" s="626"/>
      <c r="DJ9" s="626"/>
      <c r="DK9" s="626"/>
      <c r="DL9" s="626"/>
      <c r="DM9" s="626"/>
      <c r="DN9" s="626"/>
      <c r="DO9" s="626"/>
      <c r="DP9" s="627"/>
      <c r="DQ9" s="634">
        <v>914043</v>
      </c>
      <c r="DR9" s="626"/>
      <c r="DS9" s="626"/>
      <c r="DT9" s="626"/>
      <c r="DU9" s="626"/>
      <c r="DV9" s="626"/>
      <c r="DW9" s="626"/>
      <c r="DX9" s="626"/>
      <c r="DY9" s="626"/>
      <c r="DZ9" s="626"/>
      <c r="EA9" s="626"/>
      <c r="EB9" s="626"/>
      <c r="EC9" s="635"/>
    </row>
    <row r="10" spans="2:143" ht="11.25" customHeight="1" x14ac:dyDescent="0.15">
      <c r="B10" s="622" t="s">
        <v>233</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234</v>
      </c>
      <c r="AQ10" s="623"/>
      <c r="AR10" s="623"/>
      <c r="AS10" s="623"/>
      <c r="AT10" s="623"/>
      <c r="AU10" s="623"/>
      <c r="AV10" s="623"/>
      <c r="AW10" s="623"/>
      <c r="AX10" s="623"/>
      <c r="AY10" s="623"/>
      <c r="AZ10" s="623"/>
      <c r="BA10" s="623"/>
      <c r="BB10" s="623"/>
      <c r="BC10" s="623"/>
      <c r="BD10" s="623"/>
      <c r="BE10" s="623"/>
      <c r="BF10" s="624"/>
      <c r="BG10" s="625">
        <v>34864</v>
      </c>
      <c r="BH10" s="626"/>
      <c r="BI10" s="626"/>
      <c r="BJ10" s="626"/>
      <c r="BK10" s="626"/>
      <c r="BL10" s="626"/>
      <c r="BM10" s="626"/>
      <c r="BN10" s="627"/>
      <c r="BO10" s="628">
        <v>1.9</v>
      </c>
      <c r="BP10" s="628"/>
      <c r="BQ10" s="628"/>
      <c r="BR10" s="628"/>
      <c r="BS10" s="629" t="s">
        <v>122</v>
      </c>
      <c r="BT10" s="629"/>
      <c r="BU10" s="629"/>
      <c r="BV10" s="629"/>
      <c r="BW10" s="629"/>
      <c r="BX10" s="629"/>
      <c r="BY10" s="629"/>
      <c r="BZ10" s="629"/>
      <c r="CA10" s="629"/>
      <c r="CB10" s="633"/>
      <c r="CD10" s="622" t="s">
        <v>235</v>
      </c>
      <c r="CE10" s="623"/>
      <c r="CF10" s="623"/>
      <c r="CG10" s="623"/>
      <c r="CH10" s="623"/>
      <c r="CI10" s="623"/>
      <c r="CJ10" s="623"/>
      <c r="CK10" s="623"/>
      <c r="CL10" s="623"/>
      <c r="CM10" s="623"/>
      <c r="CN10" s="623"/>
      <c r="CO10" s="623"/>
      <c r="CP10" s="623"/>
      <c r="CQ10" s="624"/>
      <c r="CR10" s="625">
        <v>2015</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2015</v>
      </c>
      <c r="DR10" s="626"/>
      <c r="DS10" s="626"/>
      <c r="DT10" s="626"/>
      <c r="DU10" s="626"/>
      <c r="DV10" s="626"/>
      <c r="DW10" s="626"/>
      <c r="DX10" s="626"/>
      <c r="DY10" s="626"/>
      <c r="DZ10" s="626"/>
      <c r="EA10" s="626"/>
      <c r="EB10" s="626"/>
      <c r="EC10" s="635"/>
    </row>
    <row r="11" spans="2:143" ht="11.25" customHeight="1" x14ac:dyDescent="0.15">
      <c r="B11" s="622" t="s">
        <v>236</v>
      </c>
      <c r="C11" s="623"/>
      <c r="D11" s="623"/>
      <c r="E11" s="623"/>
      <c r="F11" s="623"/>
      <c r="G11" s="623"/>
      <c r="H11" s="623"/>
      <c r="I11" s="623"/>
      <c r="J11" s="623"/>
      <c r="K11" s="623"/>
      <c r="L11" s="623"/>
      <c r="M11" s="623"/>
      <c r="N11" s="623"/>
      <c r="O11" s="623"/>
      <c r="P11" s="623"/>
      <c r="Q11" s="624"/>
      <c r="R11" s="625">
        <v>427754</v>
      </c>
      <c r="S11" s="626"/>
      <c r="T11" s="626"/>
      <c r="U11" s="626"/>
      <c r="V11" s="626"/>
      <c r="W11" s="626"/>
      <c r="X11" s="626"/>
      <c r="Y11" s="627"/>
      <c r="Z11" s="630">
        <v>3.2</v>
      </c>
      <c r="AA11" s="631"/>
      <c r="AB11" s="631"/>
      <c r="AC11" s="637"/>
      <c r="AD11" s="634">
        <v>427754</v>
      </c>
      <c r="AE11" s="626"/>
      <c r="AF11" s="626"/>
      <c r="AG11" s="626"/>
      <c r="AH11" s="626"/>
      <c r="AI11" s="626"/>
      <c r="AJ11" s="626"/>
      <c r="AK11" s="627"/>
      <c r="AL11" s="630">
        <v>6.2</v>
      </c>
      <c r="AM11" s="631"/>
      <c r="AN11" s="631"/>
      <c r="AO11" s="632"/>
      <c r="AP11" s="622" t="s">
        <v>237</v>
      </c>
      <c r="AQ11" s="623"/>
      <c r="AR11" s="623"/>
      <c r="AS11" s="623"/>
      <c r="AT11" s="623"/>
      <c r="AU11" s="623"/>
      <c r="AV11" s="623"/>
      <c r="AW11" s="623"/>
      <c r="AX11" s="623"/>
      <c r="AY11" s="623"/>
      <c r="AZ11" s="623"/>
      <c r="BA11" s="623"/>
      <c r="BB11" s="623"/>
      <c r="BC11" s="623"/>
      <c r="BD11" s="623"/>
      <c r="BE11" s="623"/>
      <c r="BF11" s="624"/>
      <c r="BG11" s="625">
        <v>28945</v>
      </c>
      <c r="BH11" s="626"/>
      <c r="BI11" s="626"/>
      <c r="BJ11" s="626"/>
      <c r="BK11" s="626"/>
      <c r="BL11" s="626"/>
      <c r="BM11" s="626"/>
      <c r="BN11" s="627"/>
      <c r="BO11" s="628">
        <v>1.6</v>
      </c>
      <c r="BP11" s="628"/>
      <c r="BQ11" s="628"/>
      <c r="BR11" s="628"/>
      <c r="BS11" s="629" t="s">
        <v>122</v>
      </c>
      <c r="BT11" s="629"/>
      <c r="BU11" s="629"/>
      <c r="BV11" s="629"/>
      <c r="BW11" s="629"/>
      <c r="BX11" s="629"/>
      <c r="BY11" s="629"/>
      <c r="BZ11" s="629"/>
      <c r="CA11" s="629"/>
      <c r="CB11" s="633"/>
      <c r="CD11" s="622" t="s">
        <v>238</v>
      </c>
      <c r="CE11" s="623"/>
      <c r="CF11" s="623"/>
      <c r="CG11" s="623"/>
      <c r="CH11" s="623"/>
      <c r="CI11" s="623"/>
      <c r="CJ11" s="623"/>
      <c r="CK11" s="623"/>
      <c r="CL11" s="623"/>
      <c r="CM11" s="623"/>
      <c r="CN11" s="623"/>
      <c r="CO11" s="623"/>
      <c r="CP11" s="623"/>
      <c r="CQ11" s="624"/>
      <c r="CR11" s="625">
        <v>483765</v>
      </c>
      <c r="CS11" s="626"/>
      <c r="CT11" s="626"/>
      <c r="CU11" s="626"/>
      <c r="CV11" s="626"/>
      <c r="CW11" s="626"/>
      <c r="CX11" s="626"/>
      <c r="CY11" s="627"/>
      <c r="CZ11" s="628">
        <v>3.8</v>
      </c>
      <c r="DA11" s="628"/>
      <c r="DB11" s="628"/>
      <c r="DC11" s="628"/>
      <c r="DD11" s="634">
        <v>94726</v>
      </c>
      <c r="DE11" s="626"/>
      <c r="DF11" s="626"/>
      <c r="DG11" s="626"/>
      <c r="DH11" s="626"/>
      <c r="DI11" s="626"/>
      <c r="DJ11" s="626"/>
      <c r="DK11" s="626"/>
      <c r="DL11" s="626"/>
      <c r="DM11" s="626"/>
      <c r="DN11" s="626"/>
      <c r="DO11" s="626"/>
      <c r="DP11" s="627"/>
      <c r="DQ11" s="634">
        <v>330618</v>
      </c>
      <c r="DR11" s="626"/>
      <c r="DS11" s="626"/>
      <c r="DT11" s="626"/>
      <c r="DU11" s="626"/>
      <c r="DV11" s="626"/>
      <c r="DW11" s="626"/>
      <c r="DX11" s="626"/>
      <c r="DY11" s="626"/>
      <c r="DZ11" s="626"/>
      <c r="EA11" s="626"/>
      <c r="EB11" s="626"/>
      <c r="EC11" s="635"/>
    </row>
    <row r="12" spans="2:143" ht="11.25" customHeight="1" x14ac:dyDescent="0.15">
      <c r="B12" s="622" t="s">
        <v>239</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240</v>
      </c>
      <c r="AQ12" s="623"/>
      <c r="AR12" s="623"/>
      <c r="AS12" s="623"/>
      <c r="AT12" s="623"/>
      <c r="AU12" s="623"/>
      <c r="AV12" s="623"/>
      <c r="AW12" s="623"/>
      <c r="AX12" s="623"/>
      <c r="AY12" s="623"/>
      <c r="AZ12" s="623"/>
      <c r="BA12" s="623"/>
      <c r="BB12" s="623"/>
      <c r="BC12" s="623"/>
      <c r="BD12" s="623"/>
      <c r="BE12" s="623"/>
      <c r="BF12" s="624"/>
      <c r="BG12" s="625">
        <v>997066</v>
      </c>
      <c r="BH12" s="626"/>
      <c r="BI12" s="626"/>
      <c r="BJ12" s="626"/>
      <c r="BK12" s="626"/>
      <c r="BL12" s="626"/>
      <c r="BM12" s="626"/>
      <c r="BN12" s="627"/>
      <c r="BO12" s="628">
        <v>54.4</v>
      </c>
      <c r="BP12" s="628"/>
      <c r="BQ12" s="628"/>
      <c r="BR12" s="628"/>
      <c r="BS12" s="629" t="s">
        <v>122</v>
      </c>
      <c r="BT12" s="629"/>
      <c r="BU12" s="629"/>
      <c r="BV12" s="629"/>
      <c r="BW12" s="629"/>
      <c r="BX12" s="629"/>
      <c r="BY12" s="629"/>
      <c r="BZ12" s="629"/>
      <c r="CA12" s="629"/>
      <c r="CB12" s="633"/>
      <c r="CD12" s="622" t="s">
        <v>241</v>
      </c>
      <c r="CE12" s="623"/>
      <c r="CF12" s="623"/>
      <c r="CG12" s="623"/>
      <c r="CH12" s="623"/>
      <c r="CI12" s="623"/>
      <c r="CJ12" s="623"/>
      <c r="CK12" s="623"/>
      <c r="CL12" s="623"/>
      <c r="CM12" s="623"/>
      <c r="CN12" s="623"/>
      <c r="CO12" s="623"/>
      <c r="CP12" s="623"/>
      <c r="CQ12" s="624"/>
      <c r="CR12" s="625">
        <v>183690</v>
      </c>
      <c r="CS12" s="626"/>
      <c r="CT12" s="626"/>
      <c r="CU12" s="626"/>
      <c r="CV12" s="626"/>
      <c r="CW12" s="626"/>
      <c r="CX12" s="626"/>
      <c r="CY12" s="627"/>
      <c r="CZ12" s="628">
        <v>1.4</v>
      </c>
      <c r="DA12" s="628"/>
      <c r="DB12" s="628"/>
      <c r="DC12" s="628"/>
      <c r="DD12" s="634">
        <v>8140</v>
      </c>
      <c r="DE12" s="626"/>
      <c r="DF12" s="626"/>
      <c r="DG12" s="626"/>
      <c r="DH12" s="626"/>
      <c r="DI12" s="626"/>
      <c r="DJ12" s="626"/>
      <c r="DK12" s="626"/>
      <c r="DL12" s="626"/>
      <c r="DM12" s="626"/>
      <c r="DN12" s="626"/>
      <c r="DO12" s="626"/>
      <c r="DP12" s="627"/>
      <c r="DQ12" s="634">
        <v>181667</v>
      </c>
      <c r="DR12" s="626"/>
      <c r="DS12" s="626"/>
      <c r="DT12" s="626"/>
      <c r="DU12" s="626"/>
      <c r="DV12" s="626"/>
      <c r="DW12" s="626"/>
      <c r="DX12" s="626"/>
      <c r="DY12" s="626"/>
      <c r="DZ12" s="626"/>
      <c r="EA12" s="626"/>
      <c r="EB12" s="626"/>
      <c r="EC12" s="635"/>
    </row>
    <row r="13" spans="2:143" ht="11.25" customHeight="1" x14ac:dyDescent="0.15">
      <c r="B13" s="622" t="s">
        <v>242</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243</v>
      </c>
      <c r="AQ13" s="623"/>
      <c r="AR13" s="623"/>
      <c r="AS13" s="623"/>
      <c r="AT13" s="623"/>
      <c r="AU13" s="623"/>
      <c r="AV13" s="623"/>
      <c r="AW13" s="623"/>
      <c r="AX13" s="623"/>
      <c r="AY13" s="623"/>
      <c r="AZ13" s="623"/>
      <c r="BA13" s="623"/>
      <c r="BB13" s="623"/>
      <c r="BC13" s="623"/>
      <c r="BD13" s="623"/>
      <c r="BE13" s="623"/>
      <c r="BF13" s="624"/>
      <c r="BG13" s="625">
        <v>974733</v>
      </c>
      <c r="BH13" s="626"/>
      <c r="BI13" s="626"/>
      <c r="BJ13" s="626"/>
      <c r="BK13" s="626"/>
      <c r="BL13" s="626"/>
      <c r="BM13" s="626"/>
      <c r="BN13" s="627"/>
      <c r="BO13" s="628">
        <v>53.2</v>
      </c>
      <c r="BP13" s="628"/>
      <c r="BQ13" s="628"/>
      <c r="BR13" s="628"/>
      <c r="BS13" s="629" t="s">
        <v>122</v>
      </c>
      <c r="BT13" s="629"/>
      <c r="BU13" s="629"/>
      <c r="BV13" s="629"/>
      <c r="BW13" s="629"/>
      <c r="BX13" s="629"/>
      <c r="BY13" s="629"/>
      <c r="BZ13" s="629"/>
      <c r="CA13" s="629"/>
      <c r="CB13" s="633"/>
      <c r="CD13" s="622" t="s">
        <v>244</v>
      </c>
      <c r="CE13" s="623"/>
      <c r="CF13" s="623"/>
      <c r="CG13" s="623"/>
      <c r="CH13" s="623"/>
      <c r="CI13" s="623"/>
      <c r="CJ13" s="623"/>
      <c r="CK13" s="623"/>
      <c r="CL13" s="623"/>
      <c r="CM13" s="623"/>
      <c r="CN13" s="623"/>
      <c r="CO13" s="623"/>
      <c r="CP13" s="623"/>
      <c r="CQ13" s="624"/>
      <c r="CR13" s="625">
        <v>2168022</v>
      </c>
      <c r="CS13" s="626"/>
      <c r="CT13" s="626"/>
      <c r="CU13" s="626"/>
      <c r="CV13" s="626"/>
      <c r="CW13" s="626"/>
      <c r="CX13" s="626"/>
      <c r="CY13" s="627"/>
      <c r="CZ13" s="628">
        <v>16.8</v>
      </c>
      <c r="DA13" s="628"/>
      <c r="DB13" s="628"/>
      <c r="DC13" s="628"/>
      <c r="DD13" s="634">
        <v>1140358</v>
      </c>
      <c r="DE13" s="626"/>
      <c r="DF13" s="626"/>
      <c r="DG13" s="626"/>
      <c r="DH13" s="626"/>
      <c r="DI13" s="626"/>
      <c r="DJ13" s="626"/>
      <c r="DK13" s="626"/>
      <c r="DL13" s="626"/>
      <c r="DM13" s="626"/>
      <c r="DN13" s="626"/>
      <c r="DO13" s="626"/>
      <c r="DP13" s="627"/>
      <c r="DQ13" s="634">
        <v>1044218</v>
      </c>
      <c r="DR13" s="626"/>
      <c r="DS13" s="626"/>
      <c r="DT13" s="626"/>
      <c r="DU13" s="626"/>
      <c r="DV13" s="626"/>
      <c r="DW13" s="626"/>
      <c r="DX13" s="626"/>
      <c r="DY13" s="626"/>
      <c r="DZ13" s="626"/>
      <c r="EA13" s="626"/>
      <c r="EB13" s="626"/>
      <c r="EC13" s="635"/>
    </row>
    <row r="14" spans="2:143" ht="11.25" customHeight="1" x14ac:dyDescent="0.15">
      <c r="B14" s="622" t="s">
        <v>245</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246</v>
      </c>
      <c r="AQ14" s="623"/>
      <c r="AR14" s="623"/>
      <c r="AS14" s="623"/>
      <c r="AT14" s="623"/>
      <c r="AU14" s="623"/>
      <c r="AV14" s="623"/>
      <c r="AW14" s="623"/>
      <c r="AX14" s="623"/>
      <c r="AY14" s="623"/>
      <c r="AZ14" s="623"/>
      <c r="BA14" s="623"/>
      <c r="BB14" s="623"/>
      <c r="BC14" s="623"/>
      <c r="BD14" s="623"/>
      <c r="BE14" s="623"/>
      <c r="BF14" s="624"/>
      <c r="BG14" s="625">
        <v>71984</v>
      </c>
      <c r="BH14" s="626"/>
      <c r="BI14" s="626"/>
      <c r="BJ14" s="626"/>
      <c r="BK14" s="626"/>
      <c r="BL14" s="626"/>
      <c r="BM14" s="626"/>
      <c r="BN14" s="627"/>
      <c r="BO14" s="628">
        <v>3.9</v>
      </c>
      <c r="BP14" s="628"/>
      <c r="BQ14" s="628"/>
      <c r="BR14" s="628"/>
      <c r="BS14" s="629" t="s">
        <v>122</v>
      </c>
      <c r="BT14" s="629"/>
      <c r="BU14" s="629"/>
      <c r="BV14" s="629"/>
      <c r="BW14" s="629"/>
      <c r="BX14" s="629"/>
      <c r="BY14" s="629"/>
      <c r="BZ14" s="629"/>
      <c r="CA14" s="629"/>
      <c r="CB14" s="633"/>
      <c r="CD14" s="622" t="s">
        <v>247</v>
      </c>
      <c r="CE14" s="623"/>
      <c r="CF14" s="623"/>
      <c r="CG14" s="623"/>
      <c r="CH14" s="623"/>
      <c r="CI14" s="623"/>
      <c r="CJ14" s="623"/>
      <c r="CK14" s="623"/>
      <c r="CL14" s="623"/>
      <c r="CM14" s="623"/>
      <c r="CN14" s="623"/>
      <c r="CO14" s="623"/>
      <c r="CP14" s="623"/>
      <c r="CQ14" s="624"/>
      <c r="CR14" s="625">
        <v>501232</v>
      </c>
      <c r="CS14" s="626"/>
      <c r="CT14" s="626"/>
      <c r="CU14" s="626"/>
      <c r="CV14" s="626"/>
      <c r="CW14" s="626"/>
      <c r="CX14" s="626"/>
      <c r="CY14" s="627"/>
      <c r="CZ14" s="628">
        <v>3.9</v>
      </c>
      <c r="DA14" s="628"/>
      <c r="DB14" s="628"/>
      <c r="DC14" s="628"/>
      <c r="DD14" s="634">
        <v>70942</v>
      </c>
      <c r="DE14" s="626"/>
      <c r="DF14" s="626"/>
      <c r="DG14" s="626"/>
      <c r="DH14" s="626"/>
      <c r="DI14" s="626"/>
      <c r="DJ14" s="626"/>
      <c r="DK14" s="626"/>
      <c r="DL14" s="626"/>
      <c r="DM14" s="626"/>
      <c r="DN14" s="626"/>
      <c r="DO14" s="626"/>
      <c r="DP14" s="627"/>
      <c r="DQ14" s="634">
        <v>438129</v>
      </c>
      <c r="DR14" s="626"/>
      <c r="DS14" s="626"/>
      <c r="DT14" s="626"/>
      <c r="DU14" s="626"/>
      <c r="DV14" s="626"/>
      <c r="DW14" s="626"/>
      <c r="DX14" s="626"/>
      <c r="DY14" s="626"/>
      <c r="DZ14" s="626"/>
      <c r="EA14" s="626"/>
      <c r="EB14" s="626"/>
      <c r="EC14" s="635"/>
    </row>
    <row r="15" spans="2:143" ht="11.25" customHeight="1" x14ac:dyDescent="0.15">
      <c r="B15" s="622" t="s">
        <v>248</v>
      </c>
      <c r="C15" s="623"/>
      <c r="D15" s="623"/>
      <c r="E15" s="623"/>
      <c r="F15" s="623"/>
      <c r="G15" s="623"/>
      <c r="H15" s="623"/>
      <c r="I15" s="623"/>
      <c r="J15" s="623"/>
      <c r="K15" s="623"/>
      <c r="L15" s="623"/>
      <c r="M15" s="623"/>
      <c r="N15" s="623"/>
      <c r="O15" s="623"/>
      <c r="P15" s="623"/>
      <c r="Q15" s="624"/>
      <c r="R15" s="625">
        <v>18666</v>
      </c>
      <c r="S15" s="626"/>
      <c r="T15" s="626"/>
      <c r="U15" s="626"/>
      <c r="V15" s="626"/>
      <c r="W15" s="626"/>
      <c r="X15" s="626"/>
      <c r="Y15" s="627"/>
      <c r="Z15" s="628">
        <v>0.1</v>
      </c>
      <c r="AA15" s="628"/>
      <c r="AB15" s="628"/>
      <c r="AC15" s="628"/>
      <c r="AD15" s="629">
        <v>18666</v>
      </c>
      <c r="AE15" s="629"/>
      <c r="AF15" s="629"/>
      <c r="AG15" s="629"/>
      <c r="AH15" s="629"/>
      <c r="AI15" s="629"/>
      <c r="AJ15" s="629"/>
      <c r="AK15" s="629"/>
      <c r="AL15" s="630">
        <v>0.3</v>
      </c>
      <c r="AM15" s="631"/>
      <c r="AN15" s="631"/>
      <c r="AO15" s="632"/>
      <c r="AP15" s="622" t="s">
        <v>249</v>
      </c>
      <c r="AQ15" s="623"/>
      <c r="AR15" s="623"/>
      <c r="AS15" s="623"/>
      <c r="AT15" s="623"/>
      <c r="AU15" s="623"/>
      <c r="AV15" s="623"/>
      <c r="AW15" s="623"/>
      <c r="AX15" s="623"/>
      <c r="AY15" s="623"/>
      <c r="AZ15" s="623"/>
      <c r="BA15" s="623"/>
      <c r="BB15" s="623"/>
      <c r="BC15" s="623"/>
      <c r="BD15" s="623"/>
      <c r="BE15" s="623"/>
      <c r="BF15" s="624"/>
      <c r="BG15" s="625">
        <v>162756</v>
      </c>
      <c r="BH15" s="626"/>
      <c r="BI15" s="626"/>
      <c r="BJ15" s="626"/>
      <c r="BK15" s="626"/>
      <c r="BL15" s="626"/>
      <c r="BM15" s="626"/>
      <c r="BN15" s="627"/>
      <c r="BO15" s="628">
        <v>8.9</v>
      </c>
      <c r="BP15" s="628"/>
      <c r="BQ15" s="628"/>
      <c r="BR15" s="628"/>
      <c r="BS15" s="629" t="s">
        <v>122</v>
      </c>
      <c r="BT15" s="629"/>
      <c r="BU15" s="629"/>
      <c r="BV15" s="629"/>
      <c r="BW15" s="629"/>
      <c r="BX15" s="629"/>
      <c r="BY15" s="629"/>
      <c r="BZ15" s="629"/>
      <c r="CA15" s="629"/>
      <c r="CB15" s="633"/>
      <c r="CD15" s="622" t="s">
        <v>250</v>
      </c>
      <c r="CE15" s="623"/>
      <c r="CF15" s="623"/>
      <c r="CG15" s="623"/>
      <c r="CH15" s="623"/>
      <c r="CI15" s="623"/>
      <c r="CJ15" s="623"/>
      <c r="CK15" s="623"/>
      <c r="CL15" s="623"/>
      <c r="CM15" s="623"/>
      <c r="CN15" s="623"/>
      <c r="CO15" s="623"/>
      <c r="CP15" s="623"/>
      <c r="CQ15" s="624"/>
      <c r="CR15" s="625">
        <v>1311782</v>
      </c>
      <c r="CS15" s="626"/>
      <c r="CT15" s="626"/>
      <c r="CU15" s="626"/>
      <c r="CV15" s="626"/>
      <c r="CW15" s="626"/>
      <c r="CX15" s="626"/>
      <c r="CY15" s="627"/>
      <c r="CZ15" s="628">
        <v>10.199999999999999</v>
      </c>
      <c r="DA15" s="628"/>
      <c r="DB15" s="628"/>
      <c r="DC15" s="628"/>
      <c r="DD15" s="634">
        <v>100692</v>
      </c>
      <c r="DE15" s="626"/>
      <c r="DF15" s="626"/>
      <c r="DG15" s="626"/>
      <c r="DH15" s="626"/>
      <c r="DI15" s="626"/>
      <c r="DJ15" s="626"/>
      <c r="DK15" s="626"/>
      <c r="DL15" s="626"/>
      <c r="DM15" s="626"/>
      <c r="DN15" s="626"/>
      <c r="DO15" s="626"/>
      <c r="DP15" s="627"/>
      <c r="DQ15" s="634">
        <v>1091318</v>
      </c>
      <c r="DR15" s="626"/>
      <c r="DS15" s="626"/>
      <c r="DT15" s="626"/>
      <c r="DU15" s="626"/>
      <c r="DV15" s="626"/>
      <c r="DW15" s="626"/>
      <c r="DX15" s="626"/>
      <c r="DY15" s="626"/>
      <c r="DZ15" s="626"/>
      <c r="EA15" s="626"/>
      <c r="EB15" s="626"/>
      <c r="EC15" s="635"/>
    </row>
    <row r="16" spans="2:143" ht="11.25" customHeight="1" x14ac:dyDescent="0.15">
      <c r="B16" s="622" t="s">
        <v>251</v>
      </c>
      <c r="C16" s="623"/>
      <c r="D16" s="623"/>
      <c r="E16" s="623"/>
      <c r="F16" s="623"/>
      <c r="G16" s="623"/>
      <c r="H16" s="623"/>
      <c r="I16" s="623"/>
      <c r="J16" s="623"/>
      <c r="K16" s="623"/>
      <c r="L16" s="623"/>
      <c r="M16" s="623"/>
      <c r="N16" s="623"/>
      <c r="O16" s="623"/>
      <c r="P16" s="623"/>
      <c r="Q16" s="624"/>
      <c r="R16" s="625">
        <v>23405</v>
      </c>
      <c r="S16" s="626"/>
      <c r="T16" s="626"/>
      <c r="U16" s="626"/>
      <c r="V16" s="626"/>
      <c r="W16" s="626"/>
      <c r="X16" s="626"/>
      <c r="Y16" s="627"/>
      <c r="Z16" s="628">
        <v>0.2</v>
      </c>
      <c r="AA16" s="628"/>
      <c r="AB16" s="628"/>
      <c r="AC16" s="628"/>
      <c r="AD16" s="629">
        <v>23405</v>
      </c>
      <c r="AE16" s="629"/>
      <c r="AF16" s="629"/>
      <c r="AG16" s="629"/>
      <c r="AH16" s="629"/>
      <c r="AI16" s="629"/>
      <c r="AJ16" s="629"/>
      <c r="AK16" s="629"/>
      <c r="AL16" s="630">
        <v>0.3</v>
      </c>
      <c r="AM16" s="631"/>
      <c r="AN16" s="631"/>
      <c r="AO16" s="632"/>
      <c r="AP16" s="622" t="s">
        <v>252</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253</v>
      </c>
      <c r="CE16" s="623"/>
      <c r="CF16" s="623"/>
      <c r="CG16" s="623"/>
      <c r="CH16" s="623"/>
      <c r="CI16" s="623"/>
      <c r="CJ16" s="623"/>
      <c r="CK16" s="623"/>
      <c r="CL16" s="623"/>
      <c r="CM16" s="623"/>
      <c r="CN16" s="623"/>
      <c r="CO16" s="623"/>
      <c r="CP16" s="623"/>
      <c r="CQ16" s="624"/>
      <c r="CR16" s="625">
        <v>13</v>
      </c>
      <c r="CS16" s="626"/>
      <c r="CT16" s="626"/>
      <c r="CU16" s="626"/>
      <c r="CV16" s="626"/>
      <c r="CW16" s="626"/>
      <c r="CX16" s="626"/>
      <c r="CY16" s="627"/>
      <c r="CZ16" s="628">
        <v>0</v>
      </c>
      <c r="DA16" s="628"/>
      <c r="DB16" s="628"/>
      <c r="DC16" s="628"/>
      <c r="DD16" s="634" t="s">
        <v>122</v>
      </c>
      <c r="DE16" s="626"/>
      <c r="DF16" s="626"/>
      <c r="DG16" s="626"/>
      <c r="DH16" s="626"/>
      <c r="DI16" s="626"/>
      <c r="DJ16" s="626"/>
      <c r="DK16" s="626"/>
      <c r="DL16" s="626"/>
      <c r="DM16" s="626"/>
      <c r="DN16" s="626"/>
      <c r="DO16" s="626"/>
      <c r="DP16" s="627"/>
      <c r="DQ16" s="634">
        <v>13</v>
      </c>
      <c r="DR16" s="626"/>
      <c r="DS16" s="626"/>
      <c r="DT16" s="626"/>
      <c r="DU16" s="626"/>
      <c r="DV16" s="626"/>
      <c r="DW16" s="626"/>
      <c r="DX16" s="626"/>
      <c r="DY16" s="626"/>
      <c r="DZ16" s="626"/>
      <c r="EA16" s="626"/>
      <c r="EB16" s="626"/>
      <c r="EC16" s="635"/>
    </row>
    <row r="17" spans="2:133" ht="11.25" customHeight="1" x14ac:dyDescent="0.15">
      <c r="B17" s="622" t="s">
        <v>254</v>
      </c>
      <c r="C17" s="623"/>
      <c r="D17" s="623"/>
      <c r="E17" s="623"/>
      <c r="F17" s="623"/>
      <c r="G17" s="623"/>
      <c r="H17" s="623"/>
      <c r="I17" s="623"/>
      <c r="J17" s="623"/>
      <c r="K17" s="623"/>
      <c r="L17" s="623"/>
      <c r="M17" s="623"/>
      <c r="N17" s="623"/>
      <c r="O17" s="623"/>
      <c r="P17" s="623"/>
      <c r="Q17" s="624"/>
      <c r="R17" s="625">
        <v>73046</v>
      </c>
      <c r="S17" s="626"/>
      <c r="T17" s="626"/>
      <c r="U17" s="626"/>
      <c r="V17" s="626"/>
      <c r="W17" s="626"/>
      <c r="X17" s="626"/>
      <c r="Y17" s="627"/>
      <c r="Z17" s="628">
        <v>0.5</v>
      </c>
      <c r="AA17" s="628"/>
      <c r="AB17" s="628"/>
      <c r="AC17" s="628"/>
      <c r="AD17" s="629">
        <v>73046</v>
      </c>
      <c r="AE17" s="629"/>
      <c r="AF17" s="629"/>
      <c r="AG17" s="629"/>
      <c r="AH17" s="629"/>
      <c r="AI17" s="629"/>
      <c r="AJ17" s="629"/>
      <c r="AK17" s="629"/>
      <c r="AL17" s="630">
        <v>1.1000000000000001</v>
      </c>
      <c r="AM17" s="631"/>
      <c r="AN17" s="631"/>
      <c r="AO17" s="632"/>
      <c r="AP17" s="622" t="s">
        <v>255</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256</v>
      </c>
      <c r="CE17" s="623"/>
      <c r="CF17" s="623"/>
      <c r="CG17" s="623"/>
      <c r="CH17" s="623"/>
      <c r="CI17" s="623"/>
      <c r="CJ17" s="623"/>
      <c r="CK17" s="623"/>
      <c r="CL17" s="623"/>
      <c r="CM17" s="623"/>
      <c r="CN17" s="623"/>
      <c r="CO17" s="623"/>
      <c r="CP17" s="623"/>
      <c r="CQ17" s="624"/>
      <c r="CR17" s="625">
        <v>1196188</v>
      </c>
      <c r="CS17" s="626"/>
      <c r="CT17" s="626"/>
      <c r="CU17" s="626"/>
      <c r="CV17" s="626"/>
      <c r="CW17" s="626"/>
      <c r="CX17" s="626"/>
      <c r="CY17" s="627"/>
      <c r="CZ17" s="628">
        <v>9.3000000000000007</v>
      </c>
      <c r="DA17" s="628"/>
      <c r="DB17" s="628"/>
      <c r="DC17" s="628"/>
      <c r="DD17" s="634" t="s">
        <v>122</v>
      </c>
      <c r="DE17" s="626"/>
      <c r="DF17" s="626"/>
      <c r="DG17" s="626"/>
      <c r="DH17" s="626"/>
      <c r="DI17" s="626"/>
      <c r="DJ17" s="626"/>
      <c r="DK17" s="626"/>
      <c r="DL17" s="626"/>
      <c r="DM17" s="626"/>
      <c r="DN17" s="626"/>
      <c r="DO17" s="626"/>
      <c r="DP17" s="627"/>
      <c r="DQ17" s="634">
        <v>1196188</v>
      </c>
      <c r="DR17" s="626"/>
      <c r="DS17" s="626"/>
      <c r="DT17" s="626"/>
      <c r="DU17" s="626"/>
      <c r="DV17" s="626"/>
      <c r="DW17" s="626"/>
      <c r="DX17" s="626"/>
      <c r="DY17" s="626"/>
      <c r="DZ17" s="626"/>
      <c r="EA17" s="626"/>
      <c r="EB17" s="626"/>
      <c r="EC17" s="635"/>
    </row>
    <row r="18" spans="2:133" ht="11.25" customHeight="1" x14ac:dyDescent="0.15">
      <c r="B18" s="622" t="s">
        <v>257</v>
      </c>
      <c r="C18" s="623"/>
      <c r="D18" s="623"/>
      <c r="E18" s="623"/>
      <c r="F18" s="623"/>
      <c r="G18" s="623"/>
      <c r="H18" s="623"/>
      <c r="I18" s="623"/>
      <c r="J18" s="623"/>
      <c r="K18" s="623"/>
      <c r="L18" s="623"/>
      <c r="M18" s="623"/>
      <c r="N18" s="623"/>
      <c r="O18" s="623"/>
      <c r="P18" s="623"/>
      <c r="Q18" s="624"/>
      <c r="R18" s="625">
        <v>10282</v>
      </c>
      <c r="S18" s="626"/>
      <c r="T18" s="626"/>
      <c r="U18" s="626"/>
      <c r="V18" s="626"/>
      <c r="W18" s="626"/>
      <c r="X18" s="626"/>
      <c r="Y18" s="627"/>
      <c r="Z18" s="628">
        <v>0.1</v>
      </c>
      <c r="AA18" s="628"/>
      <c r="AB18" s="628"/>
      <c r="AC18" s="628"/>
      <c r="AD18" s="629">
        <v>10282</v>
      </c>
      <c r="AE18" s="629"/>
      <c r="AF18" s="629"/>
      <c r="AG18" s="629"/>
      <c r="AH18" s="629"/>
      <c r="AI18" s="629"/>
      <c r="AJ18" s="629"/>
      <c r="AK18" s="629"/>
      <c r="AL18" s="630">
        <v>0.1</v>
      </c>
      <c r="AM18" s="631"/>
      <c r="AN18" s="631"/>
      <c r="AO18" s="632"/>
      <c r="AP18" s="622" t="s">
        <v>258</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259</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15">
      <c r="B19" s="622" t="s">
        <v>260</v>
      </c>
      <c r="C19" s="623"/>
      <c r="D19" s="623"/>
      <c r="E19" s="623"/>
      <c r="F19" s="623"/>
      <c r="G19" s="623"/>
      <c r="H19" s="623"/>
      <c r="I19" s="623"/>
      <c r="J19" s="623"/>
      <c r="K19" s="623"/>
      <c r="L19" s="623"/>
      <c r="M19" s="623"/>
      <c r="N19" s="623"/>
      <c r="O19" s="623"/>
      <c r="P19" s="623"/>
      <c r="Q19" s="624"/>
      <c r="R19" s="625">
        <v>62764</v>
      </c>
      <c r="S19" s="626"/>
      <c r="T19" s="626"/>
      <c r="U19" s="626"/>
      <c r="V19" s="626"/>
      <c r="W19" s="626"/>
      <c r="X19" s="626"/>
      <c r="Y19" s="627"/>
      <c r="Z19" s="628">
        <v>0.5</v>
      </c>
      <c r="AA19" s="628"/>
      <c r="AB19" s="628"/>
      <c r="AC19" s="628"/>
      <c r="AD19" s="629">
        <v>62764</v>
      </c>
      <c r="AE19" s="629"/>
      <c r="AF19" s="629"/>
      <c r="AG19" s="629"/>
      <c r="AH19" s="629"/>
      <c r="AI19" s="629"/>
      <c r="AJ19" s="629"/>
      <c r="AK19" s="629"/>
      <c r="AL19" s="630">
        <v>0.9</v>
      </c>
      <c r="AM19" s="631"/>
      <c r="AN19" s="631"/>
      <c r="AO19" s="632"/>
      <c r="AP19" s="622" t="s">
        <v>261</v>
      </c>
      <c r="AQ19" s="623"/>
      <c r="AR19" s="623"/>
      <c r="AS19" s="623"/>
      <c r="AT19" s="623"/>
      <c r="AU19" s="623"/>
      <c r="AV19" s="623"/>
      <c r="AW19" s="623"/>
      <c r="AX19" s="623"/>
      <c r="AY19" s="623"/>
      <c r="AZ19" s="623"/>
      <c r="BA19" s="623"/>
      <c r="BB19" s="623"/>
      <c r="BC19" s="623"/>
      <c r="BD19" s="623"/>
      <c r="BE19" s="623"/>
      <c r="BF19" s="624"/>
      <c r="BG19" s="625">
        <v>1351</v>
      </c>
      <c r="BH19" s="626"/>
      <c r="BI19" s="626"/>
      <c r="BJ19" s="626"/>
      <c r="BK19" s="626"/>
      <c r="BL19" s="626"/>
      <c r="BM19" s="626"/>
      <c r="BN19" s="627"/>
      <c r="BO19" s="628">
        <v>0.1</v>
      </c>
      <c r="BP19" s="628"/>
      <c r="BQ19" s="628"/>
      <c r="BR19" s="628"/>
      <c r="BS19" s="629" t="s">
        <v>122</v>
      </c>
      <c r="BT19" s="629"/>
      <c r="BU19" s="629"/>
      <c r="BV19" s="629"/>
      <c r="BW19" s="629"/>
      <c r="BX19" s="629"/>
      <c r="BY19" s="629"/>
      <c r="BZ19" s="629"/>
      <c r="CA19" s="629"/>
      <c r="CB19" s="633"/>
      <c r="CD19" s="622" t="s">
        <v>262</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263</v>
      </c>
      <c r="C20" s="639"/>
      <c r="D20" s="639"/>
      <c r="E20" s="639"/>
      <c r="F20" s="639"/>
      <c r="G20" s="639"/>
      <c r="H20" s="639"/>
      <c r="I20" s="639"/>
      <c r="J20" s="639"/>
      <c r="K20" s="639"/>
      <c r="L20" s="639"/>
      <c r="M20" s="639"/>
      <c r="N20" s="639"/>
      <c r="O20" s="639"/>
      <c r="P20" s="639"/>
      <c r="Q20" s="640"/>
      <c r="R20" s="625" t="s">
        <v>122</v>
      </c>
      <c r="S20" s="626"/>
      <c r="T20" s="626"/>
      <c r="U20" s="626"/>
      <c r="V20" s="626"/>
      <c r="W20" s="626"/>
      <c r="X20" s="626"/>
      <c r="Y20" s="627"/>
      <c r="Z20" s="628" t="s">
        <v>122</v>
      </c>
      <c r="AA20" s="628"/>
      <c r="AB20" s="628"/>
      <c r="AC20" s="628"/>
      <c r="AD20" s="629" t="s">
        <v>122</v>
      </c>
      <c r="AE20" s="629"/>
      <c r="AF20" s="629"/>
      <c r="AG20" s="629"/>
      <c r="AH20" s="629"/>
      <c r="AI20" s="629"/>
      <c r="AJ20" s="629"/>
      <c r="AK20" s="629"/>
      <c r="AL20" s="630" t="s">
        <v>122</v>
      </c>
      <c r="AM20" s="631"/>
      <c r="AN20" s="631"/>
      <c r="AO20" s="632"/>
      <c r="AP20" s="622" t="s">
        <v>264</v>
      </c>
      <c r="AQ20" s="623"/>
      <c r="AR20" s="623"/>
      <c r="AS20" s="623"/>
      <c r="AT20" s="623"/>
      <c r="AU20" s="623"/>
      <c r="AV20" s="623"/>
      <c r="AW20" s="623"/>
      <c r="AX20" s="623"/>
      <c r="AY20" s="623"/>
      <c r="AZ20" s="623"/>
      <c r="BA20" s="623"/>
      <c r="BB20" s="623"/>
      <c r="BC20" s="623"/>
      <c r="BD20" s="623"/>
      <c r="BE20" s="623"/>
      <c r="BF20" s="624"/>
      <c r="BG20" s="625">
        <v>1351</v>
      </c>
      <c r="BH20" s="626"/>
      <c r="BI20" s="626"/>
      <c r="BJ20" s="626"/>
      <c r="BK20" s="626"/>
      <c r="BL20" s="626"/>
      <c r="BM20" s="626"/>
      <c r="BN20" s="627"/>
      <c r="BO20" s="628">
        <v>0.1</v>
      </c>
      <c r="BP20" s="628"/>
      <c r="BQ20" s="628"/>
      <c r="BR20" s="628"/>
      <c r="BS20" s="629" t="s">
        <v>122</v>
      </c>
      <c r="BT20" s="629"/>
      <c r="BU20" s="629"/>
      <c r="BV20" s="629"/>
      <c r="BW20" s="629"/>
      <c r="BX20" s="629"/>
      <c r="BY20" s="629"/>
      <c r="BZ20" s="629"/>
      <c r="CA20" s="629"/>
      <c r="CB20" s="633"/>
      <c r="CD20" s="622" t="s">
        <v>265</v>
      </c>
      <c r="CE20" s="623"/>
      <c r="CF20" s="623"/>
      <c r="CG20" s="623"/>
      <c r="CH20" s="623"/>
      <c r="CI20" s="623"/>
      <c r="CJ20" s="623"/>
      <c r="CK20" s="623"/>
      <c r="CL20" s="623"/>
      <c r="CM20" s="623"/>
      <c r="CN20" s="623"/>
      <c r="CO20" s="623"/>
      <c r="CP20" s="623"/>
      <c r="CQ20" s="624"/>
      <c r="CR20" s="625">
        <v>12887766</v>
      </c>
      <c r="CS20" s="626"/>
      <c r="CT20" s="626"/>
      <c r="CU20" s="626"/>
      <c r="CV20" s="626"/>
      <c r="CW20" s="626"/>
      <c r="CX20" s="626"/>
      <c r="CY20" s="627"/>
      <c r="CZ20" s="628">
        <v>100</v>
      </c>
      <c r="DA20" s="628"/>
      <c r="DB20" s="628"/>
      <c r="DC20" s="628"/>
      <c r="DD20" s="634">
        <v>1530085</v>
      </c>
      <c r="DE20" s="626"/>
      <c r="DF20" s="626"/>
      <c r="DG20" s="626"/>
      <c r="DH20" s="626"/>
      <c r="DI20" s="626"/>
      <c r="DJ20" s="626"/>
      <c r="DK20" s="626"/>
      <c r="DL20" s="626"/>
      <c r="DM20" s="626"/>
      <c r="DN20" s="626"/>
      <c r="DO20" s="626"/>
      <c r="DP20" s="627"/>
      <c r="DQ20" s="634">
        <v>9307782</v>
      </c>
      <c r="DR20" s="626"/>
      <c r="DS20" s="626"/>
      <c r="DT20" s="626"/>
      <c r="DU20" s="626"/>
      <c r="DV20" s="626"/>
      <c r="DW20" s="626"/>
      <c r="DX20" s="626"/>
      <c r="DY20" s="626"/>
      <c r="DZ20" s="626"/>
      <c r="EA20" s="626"/>
      <c r="EB20" s="626"/>
      <c r="EC20" s="635"/>
    </row>
    <row r="21" spans="2:133" ht="11.25" customHeight="1" x14ac:dyDescent="0.15">
      <c r="B21" s="622" t="s">
        <v>266</v>
      </c>
      <c r="C21" s="623"/>
      <c r="D21" s="623"/>
      <c r="E21" s="623"/>
      <c r="F21" s="623"/>
      <c r="G21" s="623"/>
      <c r="H21" s="623"/>
      <c r="I21" s="623"/>
      <c r="J21" s="623"/>
      <c r="K21" s="623"/>
      <c r="L21" s="623"/>
      <c r="M21" s="623"/>
      <c r="N21" s="623"/>
      <c r="O21" s="623"/>
      <c r="P21" s="623"/>
      <c r="Q21" s="624"/>
      <c r="R21" s="625">
        <v>4772753</v>
      </c>
      <c r="S21" s="626"/>
      <c r="T21" s="626"/>
      <c r="U21" s="626"/>
      <c r="V21" s="626"/>
      <c r="W21" s="626"/>
      <c r="X21" s="626"/>
      <c r="Y21" s="627"/>
      <c r="Z21" s="628">
        <v>35.5</v>
      </c>
      <c r="AA21" s="628"/>
      <c r="AB21" s="628"/>
      <c r="AC21" s="628"/>
      <c r="AD21" s="629">
        <v>4309870</v>
      </c>
      <c r="AE21" s="629"/>
      <c r="AF21" s="629"/>
      <c r="AG21" s="629"/>
      <c r="AH21" s="629"/>
      <c r="AI21" s="629"/>
      <c r="AJ21" s="629"/>
      <c r="AK21" s="629"/>
      <c r="AL21" s="630">
        <v>62</v>
      </c>
      <c r="AM21" s="631"/>
      <c r="AN21" s="631"/>
      <c r="AO21" s="632"/>
      <c r="AP21" s="622" t="s">
        <v>267</v>
      </c>
      <c r="AQ21" s="641"/>
      <c r="AR21" s="641"/>
      <c r="AS21" s="641"/>
      <c r="AT21" s="641"/>
      <c r="AU21" s="641"/>
      <c r="AV21" s="641"/>
      <c r="AW21" s="641"/>
      <c r="AX21" s="641"/>
      <c r="AY21" s="641"/>
      <c r="AZ21" s="641"/>
      <c r="BA21" s="641"/>
      <c r="BB21" s="641"/>
      <c r="BC21" s="641"/>
      <c r="BD21" s="641"/>
      <c r="BE21" s="641"/>
      <c r="BF21" s="642"/>
      <c r="BG21" s="625">
        <v>1351</v>
      </c>
      <c r="BH21" s="626"/>
      <c r="BI21" s="626"/>
      <c r="BJ21" s="626"/>
      <c r="BK21" s="626"/>
      <c r="BL21" s="626"/>
      <c r="BM21" s="626"/>
      <c r="BN21" s="627"/>
      <c r="BO21" s="628">
        <v>0.1</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268</v>
      </c>
      <c r="C22" s="623"/>
      <c r="D22" s="623"/>
      <c r="E22" s="623"/>
      <c r="F22" s="623"/>
      <c r="G22" s="623"/>
      <c r="H22" s="623"/>
      <c r="I22" s="623"/>
      <c r="J22" s="623"/>
      <c r="K22" s="623"/>
      <c r="L22" s="623"/>
      <c r="M22" s="623"/>
      <c r="N22" s="623"/>
      <c r="O22" s="623"/>
      <c r="P22" s="623"/>
      <c r="Q22" s="624"/>
      <c r="R22" s="625">
        <v>4309870</v>
      </c>
      <c r="S22" s="626"/>
      <c r="T22" s="626"/>
      <c r="U22" s="626"/>
      <c r="V22" s="626"/>
      <c r="W22" s="626"/>
      <c r="X22" s="626"/>
      <c r="Y22" s="627"/>
      <c r="Z22" s="628">
        <v>32.1</v>
      </c>
      <c r="AA22" s="628"/>
      <c r="AB22" s="628"/>
      <c r="AC22" s="628"/>
      <c r="AD22" s="629">
        <v>4309870</v>
      </c>
      <c r="AE22" s="629"/>
      <c r="AF22" s="629"/>
      <c r="AG22" s="629"/>
      <c r="AH22" s="629"/>
      <c r="AI22" s="629"/>
      <c r="AJ22" s="629"/>
      <c r="AK22" s="629"/>
      <c r="AL22" s="630">
        <v>62</v>
      </c>
      <c r="AM22" s="631"/>
      <c r="AN22" s="631"/>
      <c r="AO22" s="632"/>
      <c r="AP22" s="622" t="s">
        <v>269</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270</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271</v>
      </c>
      <c r="C23" s="623"/>
      <c r="D23" s="623"/>
      <c r="E23" s="623"/>
      <c r="F23" s="623"/>
      <c r="G23" s="623"/>
      <c r="H23" s="623"/>
      <c r="I23" s="623"/>
      <c r="J23" s="623"/>
      <c r="K23" s="623"/>
      <c r="L23" s="623"/>
      <c r="M23" s="623"/>
      <c r="N23" s="623"/>
      <c r="O23" s="623"/>
      <c r="P23" s="623"/>
      <c r="Q23" s="624"/>
      <c r="R23" s="625">
        <v>462875</v>
      </c>
      <c r="S23" s="626"/>
      <c r="T23" s="626"/>
      <c r="U23" s="626"/>
      <c r="V23" s="626"/>
      <c r="W23" s="626"/>
      <c r="X23" s="626"/>
      <c r="Y23" s="627"/>
      <c r="Z23" s="628">
        <v>3.4</v>
      </c>
      <c r="AA23" s="628"/>
      <c r="AB23" s="628"/>
      <c r="AC23" s="628"/>
      <c r="AD23" s="629" t="s">
        <v>122</v>
      </c>
      <c r="AE23" s="629"/>
      <c r="AF23" s="629"/>
      <c r="AG23" s="629"/>
      <c r="AH23" s="629"/>
      <c r="AI23" s="629"/>
      <c r="AJ23" s="629"/>
      <c r="AK23" s="629"/>
      <c r="AL23" s="630" t="s">
        <v>122</v>
      </c>
      <c r="AM23" s="631"/>
      <c r="AN23" s="631"/>
      <c r="AO23" s="632"/>
      <c r="AP23" s="622" t="s">
        <v>272</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212</v>
      </c>
      <c r="CE23" s="608"/>
      <c r="CF23" s="608"/>
      <c r="CG23" s="608"/>
      <c r="CH23" s="608"/>
      <c r="CI23" s="608"/>
      <c r="CJ23" s="608"/>
      <c r="CK23" s="608"/>
      <c r="CL23" s="608"/>
      <c r="CM23" s="608"/>
      <c r="CN23" s="608"/>
      <c r="CO23" s="608"/>
      <c r="CP23" s="608"/>
      <c r="CQ23" s="609"/>
      <c r="CR23" s="607" t="s">
        <v>273</v>
      </c>
      <c r="CS23" s="608"/>
      <c r="CT23" s="608"/>
      <c r="CU23" s="608"/>
      <c r="CV23" s="608"/>
      <c r="CW23" s="608"/>
      <c r="CX23" s="608"/>
      <c r="CY23" s="609"/>
      <c r="CZ23" s="607" t="s">
        <v>274</v>
      </c>
      <c r="DA23" s="608"/>
      <c r="DB23" s="608"/>
      <c r="DC23" s="609"/>
      <c r="DD23" s="607" t="s">
        <v>275</v>
      </c>
      <c r="DE23" s="608"/>
      <c r="DF23" s="608"/>
      <c r="DG23" s="608"/>
      <c r="DH23" s="608"/>
      <c r="DI23" s="608"/>
      <c r="DJ23" s="608"/>
      <c r="DK23" s="609"/>
      <c r="DL23" s="652" t="s">
        <v>276</v>
      </c>
      <c r="DM23" s="653"/>
      <c r="DN23" s="653"/>
      <c r="DO23" s="653"/>
      <c r="DP23" s="653"/>
      <c r="DQ23" s="653"/>
      <c r="DR23" s="653"/>
      <c r="DS23" s="653"/>
      <c r="DT23" s="653"/>
      <c r="DU23" s="653"/>
      <c r="DV23" s="654"/>
      <c r="DW23" s="607" t="s">
        <v>277</v>
      </c>
      <c r="DX23" s="608"/>
      <c r="DY23" s="608"/>
      <c r="DZ23" s="608"/>
      <c r="EA23" s="608"/>
      <c r="EB23" s="608"/>
      <c r="EC23" s="609"/>
    </row>
    <row r="24" spans="2:133" ht="11.25" customHeight="1" x14ac:dyDescent="0.15">
      <c r="B24" s="622" t="s">
        <v>278</v>
      </c>
      <c r="C24" s="623"/>
      <c r="D24" s="623"/>
      <c r="E24" s="623"/>
      <c r="F24" s="623"/>
      <c r="G24" s="623"/>
      <c r="H24" s="623"/>
      <c r="I24" s="623"/>
      <c r="J24" s="623"/>
      <c r="K24" s="623"/>
      <c r="L24" s="623"/>
      <c r="M24" s="623"/>
      <c r="N24" s="623"/>
      <c r="O24" s="623"/>
      <c r="P24" s="623"/>
      <c r="Q24" s="624"/>
      <c r="R24" s="625">
        <v>8</v>
      </c>
      <c r="S24" s="626"/>
      <c r="T24" s="626"/>
      <c r="U24" s="626"/>
      <c r="V24" s="626"/>
      <c r="W24" s="626"/>
      <c r="X24" s="626"/>
      <c r="Y24" s="627"/>
      <c r="Z24" s="628">
        <v>0</v>
      </c>
      <c r="AA24" s="628"/>
      <c r="AB24" s="628"/>
      <c r="AC24" s="628"/>
      <c r="AD24" s="629" t="s">
        <v>122</v>
      </c>
      <c r="AE24" s="629"/>
      <c r="AF24" s="629"/>
      <c r="AG24" s="629"/>
      <c r="AH24" s="629"/>
      <c r="AI24" s="629"/>
      <c r="AJ24" s="629"/>
      <c r="AK24" s="629"/>
      <c r="AL24" s="630" t="s">
        <v>122</v>
      </c>
      <c r="AM24" s="631"/>
      <c r="AN24" s="631"/>
      <c r="AO24" s="632"/>
      <c r="AP24" s="622" t="s">
        <v>279</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280</v>
      </c>
      <c r="CE24" s="612"/>
      <c r="CF24" s="612"/>
      <c r="CG24" s="612"/>
      <c r="CH24" s="612"/>
      <c r="CI24" s="612"/>
      <c r="CJ24" s="612"/>
      <c r="CK24" s="612"/>
      <c r="CL24" s="612"/>
      <c r="CM24" s="612"/>
      <c r="CN24" s="612"/>
      <c r="CO24" s="612"/>
      <c r="CP24" s="612"/>
      <c r="CQ24" s="613"/>
      <c r="CR24" s="614">
        <v>4639504</v>
      </c>
      <c r="CS24" s="615"/>
      <c r="CT24" s="615"/>
      <c r="CU24" s="615"/>
      <c r="CV24" s="615"/>
      <c r="CW24" s="615"/>
      <c r="CX24" s="615"/>
      <c r="CY24" s="616"/>
      <c r="CZ24" s="619">
        <v>36</v>
      </c>
      <c r="DA24" s="620"/>
      <c r="DB24" s="620"/>
      <c r="DC24" s="636"/>
      <c r="DD24" s="655">
        <v>3108472</v>
      </c>
      <c r="DE24" s="615"/>
      <c r="DF24" s="615"/>
      <c r="DG24" s="615"/>
      <c r="DH24" s="615"/>
      <c r="DI24" s="615"/>
      <c r="DJ24" s="615"/>
      <c r="DK24" s="616"/>
      <c r="DL24" s="655">
        <v>3029357</v>
      </c>
      <c r="DM24" s="615"/>
      <c r="DN24" s="615"/>
      <c r="DO24" s="615"/>
      <c r="DP24" s="615"/>
      <c r="DQ24" s="615"/>
      <c r="DR24" s="615"/>
      <c r="DS24" s="615"/>
      <c r="DT24" s="615"/>
      <c r="DU24" s="615"/>
      <c r="DV24" s="616"/>
      <c r="DW24" s="619">
        <v>43.5</v>
      </c>
      <c r="DX24" s="620"/>
      <c r="DY24" s="620"/>
      <c r="DZ24" s="620"/>
      <c r="EA24" s="620"/>
      <c r="EB24" s="620"/>
      <c r="EC24" s="621"/>
    </row>
    <row r="25" spans="2:133" ht="11.25" customHeight="1" x14ac:dyDescent="0.15">
      <c r="B25" s="622" t="s">
        <v>281</v>
      </c>
      <c r="C25" s="623"/>
      <c r="D25" s="623"/>
      <c r="E25" s="623"/>
      <c r="F25" s="623"/>
      <c r="G25" s="623"/>
      <c r="H25" s="623"/>
      <c r="I25" s="623"/>
      <c r="J25" s="623"/>
      <c r="K25" s="623"/>
      <c r="L25" s="623"/>
      <c r="M25" s="623"/>
      <c r="N25" s="623"/>
      <c r="O25" s="623"/>
      <c r="P25" s="623"/>
      <c r="Q25" s="624"/>
      <c r="R25" s="625">
        <v>7361514</v>
      </c>
      <c r="S25" s="626"/>
      <c r="T25" s="626"/>
      <c r="U25" s="626"/>
      <c r="V25" s="626"/>
      <c r="W25" s="626"/>
      <c r="X25" s="626"/>
      <c r="Y25" s="627"/>
      <c r="Z25" s="628">
        <v>54.8</v>
      </c>
      <c r="AA25" s="628"/>
      <c r="AB25" s="628"/>
      <c r="AC25" s="628"/>
      <c r="AD25" s="629">
        <v>6898631</v>
      </c>
      <c r="AE25" s="629"/>
      <c r="AF25" s="629"/>
      <c r="AG25" s="629"/>
      <c r="AH25" s="629"/>
      <c r="AI25" s="629"/>
      <c r="AJ25" s="629"/>
      <c r="AK25" s="629"/>
      <c r="AL25" s="630">
        <v>99.3</v>
      </c>
      <c r="AM25" s="631"/>
      <c r="AN25" s="631"/>
      <c r="AO25" s="632"/>
      <c r="AP25" s="622" t="s">
        <v>282</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283</v>
      </c>
      <c r="CE25" s="623"/>
      <c r="CF25" s="623"/>
      <c r="CG25" s="623"/>
      <c r="CH25" s="623"/>
      <c r="CI25" s="623"/>
      <c r="CJ25" s="623"/>
      <c r="CK25" s="623"/>
      <c r="CL25" s="623"/>
      <c r="CM25" s="623"/>
      <c r="CN25" s="623"/>
      <c r="CO25" s="623"/>
      <c r="CP25" s="623"/>
      <c r="CQ25" s="624"/>
      <c r="CR25" s="625">
        <v>1455776</v>
      </c>
      <c r="CS25" s="658"/>
      <c r="CT25" s="658"/>
      <c r="CU25" s="658"/>
      <c r="CV25" s="658"/>
      <c r="CW25" s="658"/>
      <c r="CX25" s="658"/>
      <c r="CY25" s="659"/>
      <c r="CZ25" s="630">
        <v>11.3</v>
      </c>
      <c r="DA25" s="656"/>
      <c r="DB25" s="656"/>
      <c r="DC25" s="660"/>
      <c r="DD25" s="634">
        <v>1382925</v>
      </c>
      <c r="DE25" s="658"/>
      <c r="DF25" s="658"/>
      <c r="DG25" s="658"/>
      <c r="DH25" s="658"/>
      <c r="DI25" s="658"/>
      <c r="DJ25" s="658"/>
      <c r="DK25" s="659"/>
      <c r="DL25" s="634">
        <v>1368389</v>
      </c>
      <c r="DM25" s="658"/>
      <c r="DN25" s="658"/>
      <c r="DO25" s="658"/>
      <c r="DP25" s="658"/>
      <c r="DQ25" s="658"/>
      <c r="DR25" s="658"/>
      <c r="DS25" s="658"/>
      <c r="DT25" s="658"/>
      <c r="DU25" s="658"/>
      <c r="DV25" s="659"/>
      <c r="DW25" s="630">
        <v>19.600000000000001</v>
      </c>
      <c r="DX25" s="656"/>
      <c r="DY25" s="656"/>
      <c r="DZ25" s="656"/>
      <c r="EA25" s="656"/>
      <c r="EB25" s="656"/>
      <c r="EC25" s="657"/>
    </row>
    <row r="26" spans="2:133" ht="11.25" customHeight="1" x14ac:dyDescent="0.15">
      <c r="B26" s="622" t="s">
        <v>284</v>
      </c>
      <c r="C26" s="623"/>
      <c r="D26" s="623"/>
      <c r="E26" s="623"/>
      <c r="F26" s="623"/>
      <c r="G26" s="623"/>
      <c r="H26" s="623"/>
      <c r="I26" s="623"/>
      <c r="J26" s="623"/>
      <c r="K26" s="623"/>
      <c r="L26" s="623"/>
      <c r="M26" s="623"/>
      <c r="N26" s="623"/>
      <c r="O26" s="623"/>
      <c r="P26" s="623"/>
      <c r="Q26" s="624"/>
      <c r="R26" s="625">
        <v>2030</v>
      </c>
      <c r="S26" s="626"/>
      <c r="T26" s="626"/>
      <c r="U26" s="626"/>
      <c r="V26" s="626"/>
      <c r="W26" s="626"/>
      <c r="X26" s="626"/>
      <c r="Y26" s="627"/>
      <c r="Z26" s="628">
        <v>0</v>
      </c>
      <c r="AA26" s="628"/>
      <c r="AB26" s="628"/>
      <c r="AC26" s="628"/>
      <c r="AD26" s="629">
        <v>2030</v>
      </c>
      <c r="AE26" s="629"/>
      <c r="AF26" s="629"/>
      <c r="AG26" s="629"/>
      <c r="AH26" s="629"/>
      <c r="AI26" s="629"/>
      <c r="AJ26" s="629"/>
      <c r="AK26" s="629"/>
      <c r="AL26" s="630">
        <v>0</v>
      </c>
      <c r="AM26" s="631"/>
      <c r="AN26" s="631"/>
      <c r="AO26" s="632"/>
      <c r="AP26" s="622" t="s">
        <v>285</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286</v>
      </c>
      <c r="CE26" s="623"/>
      <c r="CF26" s="623"/>
      <c r="CG26" s="623"/>
      <c r="CH26" s="623"/>
      <c r="CI26" s="623"/>
      <c r="CJ26" s="623"/>
      <c r="CK26" s="623"/>
      <c r="CL26" s="623"/>
      <c r="CM26" s="623"/>
      <c r="CN26" s="623"/>
      <c r="CO26" s="623"/>
      <c r="CP26" s="623"/>
      <c r="CQ26" s="624"/>
      <c r="CR26" s="625">
        <v>900439</v>
      </c>
      <c r="CS26" s="626"/>
      <c r="CT26" s="626"/>
      <c r="CU26" s="626"/>
      <c r="CV26" s="626"/>
      <c r="CW26" s="626"/>
      <c r="CX26" s="626"/>
      <c r="CY26" s="627"/>
      <c r="CZ26" s="630">
        <v>7</v>
      </c>
      <c r="DA26" s="656"/>
      <c r="DB26" s="656"/>
      <c r="DC26" s="660"/>
      <c r="DD26" s="634">
        <v>866786</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6"/>
      <c r="DY26" s="656"/>
      <c r="DZ26" s="656"/>
      <c r="EA26" s="656"/>
      <c r="EB26" s="656"/>
      <c r="EC26" s="657"/>
    </row>
    <row r="27" spans="2:133" ht="11.25" customHeight="1" x14ac:dyDescent="0.15">
      <c r="B27" s="622" t="s">
        <v>287</v>
      </c>
      <c r="C27" s="623"/>
      <c r="D27" s="623"/>
      <c r="E27" s="623"/>
      <c r="F27" s="623"/>
      <c r="G27" s="623"/>
      <c r="H27" s="623"/>
      <c r="I27" s="623"/>
      <c r="J27" s="623"/>
      <c r="K27" s="623"/>
      <c r="L27" s="623"/>
      <c r="M27" s="623"/>
      <c r="N27" s="623"/>
      <c r="O27" s="623"/>
      <c r="P27" s="623"/>
      <c r="Q27" s="624"/>
      <c r="R27" s="625">
        <v>7972</v>
      </c>
      <c r="S27" s="626"/>
      <c r="T27" s="626"/>
      <c r="U27" s="626"/>
      <c r="V27" s="626"/>
      <c r="W27" s="626"/>
      <c r="X27" s="626"/>
      <c r="Y27" s="627"/>
      <c r="Z27" s="628">
        <v>0.1</v>
      </c>
      <c r="AA27" s="628"/>
      <c r="AB27" s="628"/>
      <c r="AC27" s="628"/>
      <c r="AD27" s="629">
        <v>202</v>
      </c>
      <c r="AE27" s="629"/>
      <c r="AF27" s="629"/>
      <c r="AG27" s="629"/>
      <c r="AH27" s="629"/>
      <c r="AI27" s="629"/>
      <c r="AJ27" s="629"/>
      <c r="AK27" s="629"/>
      <c r="AL27" s="630">
        <v>0</v>
      </c>
      <c r="AM27" s="631"/>
      <c r="AN27" s="631"/>
      <c r="AO27" s="632"/>
      <c r="AP27" s="622" t="s">
        <v>288</v>
      </c>
      <c r="AQ27" s="623"/>
      <c r="AR27" s="623"/>
      <c r="AS27" s="623"/>
      <c r="AT27" s="623"/>
      <c r="AU27" s="623"/>
      <c r="AV27" s="623"/>
      <c r="AW27" s="623"/>
      <c r="AX27" s="623"/>
      <c r="AY27" s="623"/>
      <c r="AZ27" s="623"/>
      <c r="BA27" s="623"/>
      <c r="BB27" s="623"/>
      <c r="BC27" s="623"/>
      <c r="BD27" s="623"/>
      <c r="BE27" s="623"/>
      <c r="BF27" s="624"/>
      <c r="BG27" s="625">
        <v>1833479</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289</v>
      </c>
      <c r="CE27" s="623"/>
      <c r="CF27" s="623"/>
      <c r="CG27" s="623"/>
      <c r="CH27" s="623"/>
      <c r="CI27" s="623"/>
      <c r="CJ27" s="623"/>
      <c r="CK27" s="623"/>
      <c r="CL27" s="623"/>
      <c r="CM27" s="623"/>
      <c r="CN27" s="623"/>
      <c r="CO27" s="623"/>
      <c r="CP27" s="623"/>
      <c r="CQ27" s="624"/>
      <c r="CR27" s="625">
        <v>1987540</v>
      </c>
      <c r="CS27" s="658"/>
      <c r="CT27" s="658"/>
      <c r="CU27" s="658"/>
      <c r="CV27" s="658"/>
      <c r="CW27" s="658"/>
      <c r="CX27" s="658"/>
      <c r="CY27" s="659"/>
      <c r="CZ27" s="630">
        <v>15.4</v>
      </c>
      <c r="DA27" s="656"/>
      <c r="DB27" s="656"/>
      <c r="DC27" s="660"/>
      <c r="DD27" s="634">
        <v>529359</v>
      </c>
      <c r="DE27" s="658"/>
      <c r="DF27" s="658"/>
      <c r="DG27" s="658"/>
      <c r="DH27" s="658"/>
      <c r="DI27" s="658"/>
      <c r="DJ27" s="658"/>
      <c r="DK27" s="659"/>
      <c r="DL27" s="634">
        <v>464780</v>
      </c>
      <c r="DM27" s="658"/>
      <c r="DN27" s="658"/>
      <c r="DO27" s="658"/>
      <c r="DP27" s="658"/>
      <c r="DQ27" s="658"/>
      <c r="DR27" s="658"/>
      <c r="DS27" s="658"/>
      <c r="DT27" s="658"/>
      <c r="DU27" s="658"/>
      <c r="DV27" s="659"/>
      <c r="DW27" s="630">
        <v>6.7</v>
      </c>
      <c r="DX27" s="656"/>
      <c r="DY27" s="656"/>
      <c r="DZ27" s="656"/>
      <c r="EA27" s="656"/>
      <c r="EB27" s="656"/>
      <c r="EC27" s="657"/>
    </row>
    <row r="28" spans="2:133" ht="11.25" customHeight="1" x14ac:dyDescent="0.15">
      <c r="B28" s="622" t="s">
        <v>290</v>
      </c>
      <c r="C28" s="623"/>
      <c r="D28" s="623"/>
      <c r="E28" s="623"/>
      <c r="F28" s="623"/>
      <c r="G28" s="623"/>
      <c r="H28" s="623"/>
      <c r="I28" s="623"/>
      <c r="J28" s="623"/>
      <c r="K28" s="623"/>
      <c r="L28" s="623"/>
      <c r="M28" s="623"/>
      <c r="N28" s="623"/>
      <c r="O28" s="623"/>
      <c r="P28" s="623"/>
      <c r="Q28" s="624"/>
      <c r="R28" s="625">
        <v>93692</v>
      </c>
      <c r="S28" s="626"/>
      <c r="T28" s="626"/>
      <c r="U28" s="626"/>
      <c r="V28" s="626"/>
      <c r="W28" s="626"/>
      <c r="X28" s="626"/>
      <c r="Y28" s="627"/>
      <c r="Z28" s="628">
        <v>0.7</v>
      </c>
      <c r="AA28" s="628"/>
      <c r="AB28" s="628"/>
      <c r="AC28" s="628"/>
      <c r="AD28" s="629">
        <v>7524</v>
      </c>
      <c r="AE28" s="629"/>
      <c r="AF28" s="629"/>
      <c r="AG28" s="629"/>
      <c r="AH28" s="629"/>
      <c r="AI28" s="629"/>
      <c r="AJ28" s="629"/>
      <c r="AK28" s="629"/>
      <c r="AL28" s="630">
        <v>0.1</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291</v>
      </c>
      <c r="CE28" s="623"/>
      <c r="CF28" s="623"/>
      <c r="CG28" s="623"/>
      <c r="CH28" s="623"/>
      <c r="CI28" s="623"/>
      <c r="CJ28" s="623"/>
      <c r="CK28" s="623"/>
      <c r="CL28" s="623"/>
      <c r="CM28" s="623"/>
      <c r="CN28" s="623"/>
      <c r="CO28" s="623"/>
      <c r="CP28" s="623"/>
      <c r="CQ28" s="624"/>
      <c r="CR28" s="625">
        <v>1196188</v>
      </c>
      <c r="CS28" s="626"/>
      <c r="CT28" s="626"/>
      <c r="CU28" s="626"/>
      <c r="CV28" s="626"/>
      <c r="CW28" s="626"/>
      <c r="CX28" s="626"/>
      <c r="CY28" s="627"/>
      <c r="CZ28" s="630">
        <v>9.3000000000000007</v>
      </c>
      <c r="DA28" s="656"/>
      <c r="DB28" s="656"/>
      <c r="DC28" s="660"/>
      <c r="DD28" s="634">
        <v>1196188</v>
      </c>
      <c r="DE28" s="626"/>
      <c r="DF28" s="626"/>
      <c r="DG28" s="626"/>
      <c r="DH28" s="626"/>
      <c r="DI28" s="626"/>
      <c r="DJ28" s="626"/>
      <c r="DK28" s="627"/>
      <c r="DL28" s="634">
        <v>1196188</v>
      </c>
      <c r="DM28" s="626"/>
      <c r="DN28" s="626"/>
      <c r="DO28" s="626"/>
      <c r="DP28" s="626"/>
      <c r="DQ28" s="626"/>
      <c r="DR28" s="626"/>
      <c r="DS28" s="626"/>
      <c r="DT28" s="626"/>
      <c r="DU28" s="626"/>
      <c r="DV28" s="627"/>
      <c r="DW28" s="630">
        <v>17.2</v>
      </c>
      <c r="DX28" s="656"/>
      <c r="DY28" s="656"/>
      <c r="DZ28" s="656"/>
      <c r="EA28" s="656"/>
      <c r="EB28" s="656"/>
      <c r="EC28" s="657"/>
    </row>
    <row r="29" spans="2:133" ht="11.25" customHeight="1" x14ac:dyDescent="0.15">
      <c r="B29" s="622" t="s">
        <v>292</v>
      </c>
      <c r="C29" s="623"/>
      <c r="D29" s="623"/>
      <c r="E29" s="623"/>
      <c r="F29" s="623"/>
      <c r="G29" s="623"/>
      <c r="H29" s="623"/>
      <c r="I29" s="623"/>
      <c r="J29" s="623"/>
      <c r="K29" s="623"/>
      <c r="L29" s="623"/>
      <c r="M29" s="623"/>
      <c r="N29" s="623"/>
      <c r="O29" s="623"/>
      <c r="P29" s="623"/>
      <c r="Q29" s="624"/>
      <c r="R29" s="625">
        <v>8628</v>
      </c>
      <c r="S29" s="626"/>
      <c r="T29" s="626"/>
      <c r="U29" s="626"/>
      <c r="V29" s="626"/>
      <c r="W29" s="626"/>
      <c r="X29" s="626"/>
      <c r="Y29" s="627"/>
      <c r="Z29" s="628">
        <v>0.1</v>
      </c>
      <c r="AA29" s="628"/>
      <c r="AB29" s="628"/>
      <c r="AC29" s="628"/>
      <c r="AD29" s="629">
        <v>3171</v>
      </c>
      <c r="AE29" s="629"/>
      <c r="AF29" s="629"/>
      <c r="AG29" s="629"/>
      <c r="AH29" s="629"/>
      <c r="AI29" s="629"/>
      <c r="AJ29" s="629"/>
      <c r="AK29" s="629"/>
      <c r="AL29" s="630">
        <v>0</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293</v>
      </c>
      <c r="CE29" s="662"/>
      <c r="CF29" s="622" t="s">
        <v>66</v>
      </c>
      <c r="CG29" s="623"/>
      <c r="CH29" s="623"/>
      <c r="CI29" s="623"/>
      <c r="CJ29" s="623"/>
      <c r="CK29" s="623"/>
      <c r="CL29" s="623"/>
      <c r="CM29" s="623"/>
      <c r="CN29" s="623"/>
      <c r="CO29" s="623"/>
      <c r="CP29" s="623"/>
      <c r="CQ29" s="624"/>
      <c r="CR29" s="625">
        <v>1196188</v>
      </c>
      <c r="CS29" s="658"/>
      <c r="CT29" s="658"/>
      <c r="CU29" s="658"/>
      <c r="CV29" s="658"/>
      <c r="CW29" s="658"/>
      <c r="CX29" s="658"/>
      <c r="CY29" s="659"/>
      <c r="CZ29" s="630">
        <v>9.3000000000000007</v>
      </c>
      <c r="DA29" s="656"/>
      <c r="DB29" s="656"/>
      <c r="DC29" s="660"/>
      <c r="DD29" s="634">
        <v>1196188</v>
      </c>
      <c r="DE29" s="658"/>
      <c r="DF29" s="658"/>
      <c r="DG29" s="658"/>
      <c r="DH29" s="658"/>
      <c r="DI29" s="658"/>
      <c r="DJ29" s="658"/>
      <c r="DK29" s="659"/>
      <c r="DL29" s="634">
        <v>1196188</v>
      </c>
      <c r="DM29" s="658"/>
      <c r="DN29" s="658"/>
      <c r="DO29" s="658"/>
      <c r="DP29" s="658"/>
      <c r="DQ29" s="658"/>
      <c r="DR29" s="658"/>
      <c r="DS29" s="658"/>
      <c r="DT29" s="658"/>
      <c r="DU29" s="658"/>
      <c r="DV29" s="659"/>
      <c r="DW29" s="630">
        <v>17.2</v>
      </c>
      <c r="DX29" s="656"/>
      <c r="DY29" s="656"/>
      <c r="DZ29" s="656"/>
      <c r="EA29" s="656"/>
      <c r="EB29" s="656"/>
      <c r="EC29" s="657"/>
    </row>
    <row r="30" spans="2:133" ht="11.25" customHeight="1" x14ac:dyDescent="0.15">
      <c r="B30" s="622" t="s">
        <v>294</v>
      </c>
      <c r="C30" s="623"/>
      <c r="D30" s="623"/>
      <c r="E30" s="623"/>
      <c r="F30" s="623"/>
      <c r="G30" s="623"/>
      <c r="H30" s="623"/>
      <c r="I30" s="623"/>
      <c r="J30" s="623"/>
      <c r="K30" s="623"/>
      <c r="L30" s="623"/>
      <c r="M30" s="623"/>
      <c r="N30" s="623"/>
      <c r="O30" s="623"/>
      <c r="P30" s="623"/>
      <c r="Q30" s="624"/>
      <c r="R30" s="625">
        <v>2117322</v>
      </c>
      <c r="S30" s="626"/>
      <c r="T30" s="626"/>
      <c r="U30" s="626"/>
      <c r="V30" s="626"/>
      <c r="W30" s="626"/>
      <c r="X30" s="626"/>
      <c r="Y30" s="627"/>
      <c r="Z30" s="628">
        <v>15.7</v>
      </c>
      <c r="AA30" s="628"/>
      <c r="AB30" s="628"/>
      <c r="AC30" s="628"/>
      <c r="AD30" s="629" t="s">
        <v>122</v>
      </c>
      <c r="AE30" s="629"/>
      <c r="AF30" s="629"/>
      <c r="AG30" s="629"/>
      <c r="AH30" s="629"/>
      <c r="AI30" s="629"/>
      <c r="AJ30" s="629"/>
      <c r="AK30" s="629"/>
      <c r="AL30" s="630" t="s">
        <v>122</v>
      </c>
      <c r="AM30" s="631"/>
      <c r="AN30" s="631"/>
      <c r="AO30" s="632"/>
      <c r="AP30" s="607" t="s">
        <v>212</v>
      </c>
      <c r="AQ30" s="608"/>
      <c r="AR30" s="608"/>
      <c r="AS30" s="608"/>
      <c r="AT30" s="608"/>
      <c r="AU30" s="608"/>
      <c r="AV30" s="608"/>
      <c r="AW30" s="608"/>
      <c r="AX30" s="608"/>
      <c r="AY30" s="608"/>
      <c r="AZ30" s="608"/>
      <c r="BA30" s="608"/>
      <c r="BB30" s="608"/>
      <c r="BC30" s="608"/>
      <c r="BD30" s="608"/>
      <c r="BE30" s="608"/>
      <c r="BF30" s="609"/>
      <c r="BG30" s="607" t="s">
        <v>295</v>
      </c>
      <c r="BH30" s="667"/>
      <c r="BI30" s="667"/>
      <c r="BJ30" s="667"/>
      <c r="BK30" s="667"/>
      <c r="BL30" s="667"/>
      <c r="BM30" s="667"/>
      <c r="BN30" s="667"/>
      <c r="BO30" s="667"/>
      <c r="BP30" s="667"/>
      <c r="BQ30" s="668"/>
      <c r="BR30" s="607" t="s">
        <v>296</v>
      </c>
      <c r="BS30" s="667"/>
      <c r="BT30" s="667"/>
      <c r="BU30" s="667"/>
      <c r="BV30" s="667"/>
      <c r="BW30" s="667"/>
      <c r="BX30" s="667"/>
      <c r="BY30" s="667"/>
      <c r="BZ30" s="667"/>
      <c r="CA30" s="667"/>
      <c r="CB30" s="668"/>
      <c r="CD30" s="663"/>
      <c r="CE30" s="664"/>
      <c r="CF30" s="622" t="s">
        <v>297</v>
      </c>
      <c r="CG30" s="623"/>
      <c r="CH30" s="623"/>
      <c r="CI30" s="623"/>
      <c r="CJ30" s="623"/>
      <c r="CK30" s="623"/>
      <c r="CL30" s="623"/>
      <c r="CM30" s="623"/>
      <c r="CN30" s="623"/>
      <c r="CO30" s="623"/>
      <c r="CP30" s="623"/>
      <c r="CQ30" s="624"/>
      <c r="CR30" s="625">
        <v>1160175</v>
      </c>
      <c r="CS30" s="626"/>
      <c r="CT30" s="626"/>
      <c r="CU30" s="626"/>
      <c r="CV30" s="626"/>
      <c r="CW30" s="626"/>
      <c r="CX30" s="626"/>
      <c r="CY30" s="627"/>
      <c r="CZ30" s="630">
        <v>9</v>
      </c>
      <c r="DA30" s="656"/>
      <c r="DB30" s="656"/>
      <c r="DC30" s="660"/>
      <c r="DD30" s="634">
        <v>1160175</v>
      </c>
      <c r="DE30" s="626"/>
      <c r="DF30" s="626"/>
      <c r="DG30" s="626"/>
      <c r="DH30" s="626"/>
      <c r="DI30" s="626"/>
      <c r="DJ30" s="626"/>
      <c r="DK30" s="627"/>
      <c r="DL30" s="634">
        <v>1160175</v>
      </c>
      <c r="DM30" s="626"/>
      <c r="DN30" s="626"/>
      <c r="DO30" s="626"/>
      <c r="DP30" s="626"/>
      <c r="DQ30" s="626"/>
      <c r="DR30" s="626"/>
      <c r="DS30" s="626"/>
      <c r="DT30" s="626"/>
      <c r="DU30" s="626"/>
      <c r="DV30" s="627"/>
      <c r="DW30" s="630">
        <v>16.7</v>
      </c>
      <c r="DX30" s="656"/>
      <c r="DY30" s="656"/>
      <c r="DZ30" s="656"/>
      <c r="EA30" s="656"/>
      <c r="EB30" s="656"/>
      <c r="EC30" s="657"/>
    </row>
    <row r="31" spans="2:133" ht="11.25" customHeight="1" x14ac:dyDescent="0.15">
      <c r="B31" s="638" t="s">
        <v>298</v>
      </c>
      <c r="C31" s="639"/>
      <c r="D31" s="639"/>
      <c r="E31" s="639"/>
      <c r="F31" s="639"/>
      <c r="G31" s="639"/>
      <c r="H31" s="639"/>
      <c r="I31" s="639"/>
      <c r="J31" s="639"/>
      <c r="K31" s="639"/>
      <c r="L31" s="639"/>
      <c r="M31" s="639"/>
      <c r="N31" s="639"/>
      <c r="O31" s="639"/>
      <c r="P31" s="639"/>
      <c r="Q31" s="640"/>
      <c r="R31" s="625">
        <v>34365</v>
      </c>
      <c r="S31" s="626"/>
      <c r="T31" s="626"/>
      <c r="U31" s="626"/>
      <c r="V31" s="626"/>
      <c r="W31" s="626"/>
      <c r="X31" s="626"/>
      <c r="Y31" s="627"/>
      <c r="Z31" s="628">
        <v>0.3</v>
      </c>
      <c r="AA31" s="628"/>
      <c r="AB31" s="628"/>
      <c r="AC31" s="628"/>
      <c r="AD31" s="629">
        <v>34365</v>
      </c>
      <c r="AE31" s="629"/>
      <c r="AF31" s="629"/>
      <c r="AG31" s="629"/>
      <c r="AH31" s="629"/>
      <c r="AI31" s="629"/>
      <c r="AJ31" s="629"/>
      <c r="AK31" s="629"/>
      <c r="AL31" s="630">
        <v>0.5</v>
      </c>
      <c r="AM31" s="631"/>
      <c r="AN31" s="631"/>
      <c r="AO31" s="632"/>
      <c r="AP31" s="671" t="s">
        <v>299</v>
      </c>
      <c r="AQ31" s="672"/>
      <c r="AR31" s="672"/>
      <c r="AS31" s="672"/>
      <c r="AT31" s="677" t="s">
        <v>300</v>
      </c>
      <c r="AU31" s="206"/>
      <c r="AV31" s="206"/>
      <c r="AW31" s="206"/>
      <c r="AX31" s="611" t="s">
        <v>178</v>
      </c>
      <c r="AY31" s="612"/>
      <c r="AZ31" s="612"/>
      <c r="BA31" s="612"/>
      <c r="BB31" s="612"/>
      <c r="BC31" s="612"/>
      <c r="BD31" s="612"/>
      <c r="BE31" s="612"/>
      <c r="BF31" s="613"/>
      <c r="BG31" s="681">
        <v>98.8</v>
      </c>
      <c r="BH31" s="669"/>
      <c r="BI31" s="669"/>
      <c r="BJ31" s="669"/>
      <c r="BK31" s="669"/>
      <c r="BL31" s="669"/>
      <c r="BM31" s="620">
        <v>95.8</v>
      </c>
      <c r="BN31" s="669"/>
      <c r="BO31" s="669"/>
      <c r="BP31" s="669"/>
      <c r="BQ31" s="670"/>
      <c r="BR31" s="681">
        <v>98.6</v>
      </c>
      <c r="BS31" s="669"/>
      <c r="BT31" s="669"/>
      <c r="BU31" s="669"/>
      <c r="BV31" s="669"/>
      <c r="BW31" s="669"/>
      <c r="BX31" s="620">
        <v>95.7</v>
      </c>
      <c r="BY31" s="669"/>
      <c r="BZ31" s="669"/>
      <c r="CA31" s="669"/>
      <c r="CB31" s="670"/>
      <c r="CD31" s="663"/>
      <c r="CE31" s="664"/>
      <c r="CF31" s="622" t="s">
        <v>301</v>
      </c>
      <c r="CG31" s="623"/>
      <c r="CH31" s="623"/>
      <c r="CI31" s="623"/>
      <c r="CJ31" s="623"/>
      <c r="CK31" s="623"/>
      <c r="CL31" s="623"/>
      <c r="CM31" s="623"/>
      <c r="CN31" s="623"/>
      <c r="CO31" s="623"/>
      <c r="CP31" s="623"/>
      <c r="CQ31" s="624"/>
      <c r="CR31" s="625">
        <v>36013</v>
      </c>
      <c r="CS31" s="658"/>
      <c r="CT31" s="658"/>
      <c r="CU31" s="658"/>
      <c r="CV31" s="658"/>
      <c r="CW31" s="658"/>
      <c r="CX31" s="658"/>
      <c r="CY31" s="659"/>
      <c r="CZ31" s="630">
        <v>0.3</v>
      </c>
      <c r="DA31" s="656"/>
      <c r="DB31" s="656"/>
      <c r="DC31" s="660"/>
      <c r="DD31" s="634">
        <v>36013</v>
      </c>
      <c r="DE31" s="658"/>
      <c r="DF31" s="658"/>
      <c r="DG31" s="658"/>
      <c r="DH31" s="658"/>
      <c r="DI31" s="658"/>
      <c r="DJ31" s="658"/>
      <c r="DK31" s="659"/>
      <c r="DL31" s="634">
        <v>36013</v>
      </c>
      <c r="DM31" s="658"/>
      <c r="DN31" s="658"/>
      <c r="DO31" s="658"/>
      <c r="DP31" s="658"/>
      <c r="DQ31" s="658"/>
      <c r="DR31" s="658"/>
      <c r="DS31" s="658"/>
      <c r="DT31" s="658"/>
      <c r="DU31" s="658"/>
      <c r="DV31" s="659"/>
      <c r="DW31" s="630">
        <v>0.5</v>
      </c>
      <c r="DX31" s="656"/>
      <c r="DY31" s="656"/>
      <c r="DZ31" s="656"/>
      <c r="EA31" s="656"/>
      <c r="EB31" s="656"/>
      <c r="EC31" s="657"/>
    </row>
    <row r="32" spans="2:133" ht="11.25" customHeight="1" x14ac:dyDescent="0.15">
      <c r="B32" s="622" t="s">
        <v>302</v>
      </c>
      <c r="C32" s="623"/>
      <c r="D32" s="623"/>
      <c r="E32" s="623"/>
      <c r="F32" s="623"/>
      <c r="G32" s="623"/>
      <c r="H32" s="623"/>
      <c r="I32" s="623"/>
      <c r="J32" s="623"/>
      <c r="K32" s="623"/>
      <c r="L32" s="623"/>
      <c r="M32" s="623"/>
      <c r="N32" s="623"/>
      <c r="O32" s="623"/>
      <c r="P32" s="623"/>
      <c r="Q32" s="624"/>
      <c r="R32" s="625">
        <v>949468</v>
      </c>
      <c r="S32" s="626"/>
      <c r="T32" s="626"/>
      <c r="U32" s="626"/>
      <c r="V32" s="626"/>
      <c r="W32" s="626"/>
      <c r="X32" s="626"/>
      <c r="Y32" s="627"/>
      <c r="Z32" s="628">
        <v>7.1</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02" t="s">
        <v>303</v>
      </c>
      <c r="AX32" s="622" t="s">
        <v>304</v>
      </c>
      <c r="AY32" s="623"/>
      <c r="AZ32" s="623"/>
      <c r="BA32" s="623"/>
      <c r="BB32" s="623"/>
      <c r="BC32" s="623"/>
      <c r="BD32" s="623"/>
      <c r="BE32" s="623"/>
      <c r="BF32" s="624"/>
      <c r="BG32" s="682">
        <v>98.9</v>
      </c>
      <c r="BH32" s="658"/>
      <c r="BI32" s="658"/>
      <c r="BJ32" s="658"/>
      <c r="BK32" s="658"/>
      <c r="BL32" s="658"/>
      <c r="BM32" s="631">
        <v>95.8</v>
      </c>
      <c r="BN32" s="658"/>
      <c r="BO32" s="658"/>
      <c r="BP32" s="658"/>
      <c r="BQ32" s="680"/>
      <c r="BR32" s="682">
        <v>98.4</v>
      </c>
      <c r="BS32" s="658"/>
      <c r="BT32" s="658"/>
      <c r="BU32" s="658"/>
      <c r="BV32" s="658"/>
      <c r="BW32" s="658"/>
      <c r="BX32" s="631">
        <v>95.9</v>
      </c>
      <c r="BY32" s="658"/>
      <c r="BZ32" s="658"/>
      <c r="CA32" s="658"/>
      <c r="CB32" s="680"/>
      <c r="CD32" s="665"/>
      <c r="CE32" s="666"/>
      <c r="CF32" s="622" t="s">
        <v>305</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6"/>
      <c r="DB32" s="656"/>
      <c r="DC32" s="660"/>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6"/>
      <c r="DY32" s="656"/>
      <c r="DZ32" s="656"/>
      <c r="EA32" s="656"/>
      <c r="EB32" s="656"/>
      <c r="EC32" s="657"/>
    </row>
    <row r="33" spans="2:133" ht="11.25" customHeight="1" x14ac:dyDescent="0.15">
      <c r="B33" s="622" t="s">
        <v>306</v>
      </c>
      <c r="C33" s="623"/>
      <c r="D33" s="623"/>
      <c r="E33" s="623"/>
      <c r="F33" s="623"/>
      <c r="G33" s="623"/>
      <c r="H33" s="623"/>
      <c r="I33" s="623"/>
      <c r="J33" s="623"/>
      <c r="K33" s="623"/>
      <c r="L33" s="623"/>
      <c r="M33" s="623"/>
      <c r="N33" s="623"/>
      <c r="O33" s="623"/>
      <c r="P33" s="623"/>
      <c r="Q33" s="624"/>
      <c r="R33" s="625">
        <v>4050</v>
      </c>
      <c r="S33" s="626"/>
      <c r="T33" s="626"/>
      <c r="U33" s="626"/>
      <c r="V33" s="626"/>
      <c r="W33" s="626"/>
      <c r="X33" s="626"/>
      <c r="Y33" s="627"/>
      <c r="Z33" s="628">
        <v>0</v>
      </c>
      <c r="AA33" s="628"/>
      <c r="AB33" s="628"/>
      <c r="AC33" s="628"/>
      <c r="AD33" s="629" t="s">
        <v>122</v>
      </c>
      <c r="AE33" s="629"/>
      <c r="AF33" s="629"/>
      <c r="AG33" s="629"/>
      <c r="AH33" s="629"/>
      <c r="AI33" s="629"/>
      <c r="AJ33" s="629"/>
      <c r="AK33" s="629"/>
      <c r="AL33" s="630" t="s">
        <v>122</v>
      </c>
      <c r="AM33" s="631"/>
      <c r="AN33" s="631"/>
      <c r="AO33" s="632"/>
      <c r="AP33" s="675"/>
      <c r="AQ33" s="676"/>
      <c r="AR33" s="676"/>
      <c r="AS33" s="676"/>
      <c r="AT33" s="679"/>
      <c r="AU33" s="207"/>
      <c r="AV33" s="207"/>
      <c r="AW33" s="207"/>
      <c r="AX33" s="646" t="s">
        <v>307</v>
      </c>
      <c r="AY33" s="647"/>
      <c r="AZ33" s="647"/>
      <c r="BA33" s="647"/>
      <c r="BB33" s="647"/>
      <c r="BC33" s="647"/>
      <c r="BD33" s="647"/>
      <c r="BE33" s="647"/>
      <c r="BF33" s="648"/>
      <c r="BG33" s="683">
        <v>98.5</v>
      </c>
      <c r="BH33" s="684"/>
      <c r="BI33" s="684"/>
      <c r="BJ33" s="684"/>
      <c r="BK33" s="684"/>
      <c r="BL33" s="684"/>
      <c r="BM33" s="685">
        <v>95.4</v>
      </c>
      <c r="BN33" s="684"/>
      <c r="BO33" s="684"/>
      <c r="BP33" s="684"/>
      <c r="BQ33" s="686"/>
      <c r="BR33" s="683">
        <v>98.5</v>
      </c>
      <c r="BS33" s="684"/>
      <c r="BT33" s="684"/>
      <c r="BU33" s="684"/>
      <c r="BV33" s="684"/>
      <c r="BW33" s="684"/>
      <c r="BX33" s="685">
        <v>95.1</v>
      </c>
      <c r="BY33" s="684"/>
      <c r="BZ33" s="684"/>
      <c r="CA33" s="684"/>
      <c r="CB33" s="686"/>
      <c r="CD33" s="622" t="s">
        <v>308</v>
      </c>
      <c r="CE33" s="623"/>
      <c r="CF33" s="623"/>
      <c r="CG33" s="623"/>
      <c r="CH33" s="623"/>
      <c r="CI33" s="623"/>
      <c r="CJ33" s="623"/>
      <c r="CK33" s="623"/>
      <c r="CL33" s="623"/>
      <c r="CM33" s="623"/>
      <c r="CN33" s="623"/>
      <c r="CO33" s="623"/>
      <c r="CP33" s="623"/>
      <c r="CQ33" s="624"/>
      <c r="CR33" s="625">
        <v>6718164</v>
      </c>
      <c r="CS33" s="658"/>
      <c r="CT33" s="658"/>
      <c r="CU33" s="658"/>
      <c r="CV33" s="658"/>
      <c r="CW33" s="658"/>
      <c r="CX33" s="658"/>
      <c r="CY33" s="659"/>
      <c r="CZ33" s="630">
        <v>52.1</v>
      </c>
      <c r="DA33" s="656"/>
      <c r="DB33" s="656"/>
      <c r="DC33" s="660"/>
      <c r="DD33" s="634">
        <v>5820070</v>
      </c>
      <c r="DE33" s="658"/>
      <c r="DF33" s="658"/>
      <c r="DG33" s="658"/>
      <c r="DH33" s="658"/>
      <c r="DI33" s="658"/>
      <c r="DJ33" s="658"/>
      <c r="DK33" s="659"/>
      <c r="DL33" s="634">
        <v>3356228</v>
      </c>
      <c r="DM33" s="658"/>
      <c r="DN33" s="658"/>
      <c r="DO33" s="658"/>
      <c r="DP33" s="658"/>
      <c r="DQ33" s="658"/>
      <c r="DR33" s="658"/>
      <c r="DS33" s="658"/>
      <c r="DT33" s="658"/>
      <c r="DU33" s="658"/>
      <c r="DV33" s="659"/>
      <c r="DW33" s="630">
        <v>48.2</v>
      </c>
      <c r="DX33" s="656"/>
      <c r="DY33" s="656"/>
      <c r="DZ33" s="656"/>
      <c r="EA33" s="656"/>
      <c r="EB33" s="656"/>
      <c r="EC33" s="657"/>
    </row>
    <row r="34" spans="2:133" ht="11.25" customHeight="1" x14ac:dyDescent="0.15">
      <c r="B34" s="622" t="s">
        <v>309</v>
      </c>
      <c r="C34" s="623"/>
      <c r="D34" s="623"/>
      <c r="E34" s="623"/>
      <c r="F34" s="623"/>
      <c r="G34" s="623"/>
      <c r="H34" s="623"/>
      <c r="I34" s="623"/>
      <c r="J34" s="623"/>
      <c r="K34" s="623"/>
      <c r="L34" s="623"/>
      <c r="M34" s="623"/>
      <c r="N34" s="623"/>
      <c r="O34" s="623"/>
      <c r="P34" s="623"/>
      <c r="Q34" s="624"/>
      <c r="R34" s="625">
        <v>49595</v>
      </c>
      <c r="S34" s="626"/>
      <c r="T34" s="626"/>
      <c r="U34" s="626"/>
      <c r="V34" s="626"/>
      <c r="W34" s="626"/>
      <c r="X34" s="626"/>
      <c r="Y34" s="627"/>
      <c r="Z34" s="628">
        <v>0.4</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310</v>
      </c>
      <c r="CE34" s="623"/>
      <c r="CF34" s="623"/>
      <c r="CG34" s="623"/>
      <c r="CH34" s="623"/>
      <c r="CI34" s="623"/>
      <c r="CJ34" s="623"/>
      <c r="CK34" s="623"/>
      <c r="CL34" s="623"/>
      <c r="CM34" s="623"/>
      <c r="CN34" s="623"/>
      <c r="CO34" s="623"/>
      <c r="CP34" s="623"/>
      <c r="CQ34" s="624"/>
      <c r="CR34" s="625">
        <v>1512856</v>
      </c>
      <c r="CS34" s="626"/>
      <c r="CT34" s="626"/>
      <c r="CU34" s="626"/>
      <c r="CV34" s="626"/>
      <c r="CW34" s="626"/>
      <c r="CX34" s="626"/>
      <c r="CY34" s="627"/>
      <c r="CZ34" s="630">
        <v>11.7</v>
      </c>
      <c r="DA34" s="656"/>
      <c r="DB34" s="656"/>
      <c r="DC34" s="660"/>
      <c r="DD34" s="634">
        <v>1231109</v>
      </c>
      <c r="DE34" s="626"/>
      <c r="DF34" s="626"/>
      <c r="DG34" s="626"/>
      <c r="DH34" s="626"/>
      <c r="DI34" s="626"/>
      <c r="DJ34" s="626"/>
      <c r="DK34" s="627"/>
      <c r="DL34" s="634">
        <v>1079242</v>
      </c>
      <c r="DM34" s="626"/>
      <c r="DN34" s="626"/>
      <c r="DO34" s="626"/>
      <c r="DP34" s="626"/>
      <c r="DQ34" s="626"/>
      <c r="DR34" s="626"/>
      <c r="DS34" s="626"/>
      <c r="DT34" s="626"/>
      <c r="DU34" s="626"/>
      <c r="DV34" s="627"/>
      <c r="DW34" s="630">
        <v>15.5</v>
      </c>
      <c r="DX34" s="656"/>
      <c r="DY34" s="656"/>
      <c r="DZ34" s="656"/>
      <c r="EA34" s="656"/>
      <c r="EB34" s="656"/>
      <c r="EC34" s="657"/>
    </row>
    <row r="35" spans="2:133" ht="11.25" customHeight="1" x14ac:dyDescent="0.15">
      <c r="B35" s="622" t="s">
        <v>311</v>
      </c>
      <c r="C35" s="623"/>
      <c r="D35" s="623"/>
      <c r="E35" s="623"/>
      <c r="F35" s="623"/>
      <c r="G35" s="623"/>
      <c r="H35" s="623"/>
      <c r="I35" s="623"/>
      <c r="J35" s="623"/>
      <c r="K35" s="623"/>
      <c r="L35" s="623"/>
      <c r="M35" s="623"/>
      <c r="N35" s="623"/>
      <c r="O35" s="623"/>
      <c r="P35" s="623"/>
      <c r="Q35" s="624"/>
      <c r="R35" s="625">
        <v>1842087</v>
      </c>
      <c r="S35" s="626"/>
      <c r="T35" s="626"/>
      <c r="U35" s="626"/>
      <c r="V35" s="626"/>
      <c r="W35" s="626"/>
      <c r="X35" s="626"/>
      <c r="Y35" s="627"/>
      <c r="Z35" s="628">
        <v>13.7</v>
      </c>
      <c r="AA35" s="628"/>
      <c r="AB35" s="628"/>
      <c r="AC35" s="628"/>
      <c r="AD35" s="629" t="s">
        <v>122</v>
      </c>
      <c r="AE35" s="629"/>
      <c r="AF35" s="629"/>
      <c r="AG35" s="629"/>
      <c r="AH35" s="629"/>
      <c r="AI35" s="629"/>
      <c r="AJ35" s="629"/>
      <c r="AK35" s="629"/>
      <c r="AL35" s="630" t="s">
        <v>122</v>
      </c>
      <c r="AM35" s="631"/>
      <c r="AN35" s="631"/>
      <c r="AO35" s="632"/>
      <c r="AP35" s="210"/>
      <c r="AQ35" s="607" t="s">
        <v>312</v>
      </c>
      <c r="AR35" s="608"/>
      <c r="AS35" s="608"/>
      <c r="AT35" s="608"/>
      <c r="AU35" s="608"/>
      <c r="AV35" s="608"/>
      <c r="AW35" s="608"/>
      <c r="AX35" s="608"/>
      <c r="AY35" s="608"/>
      <c r="AZ35" s="608"/>
      <c r="BA35" s="608"/>
      <c r="BB35" s="608"/>
      <c r="BC35" s="608"/>
      <c r="BD35" s="608"/>
      <c r="BE35" s="608"/>
      <c r="BF35" s="609"/>
      <c r="BG35" s="607" t="s">
        <v>313</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314</v>
      </c>
      <c r="CE35" s="623"/>
      <c r="CF35" s="623"/>
      <c r="CG35" s="623"/>
      <c r="CH35" s="623"/>
      <c r="CI35" s="623"/>
      <c r="CJ35" s="623"/>
      <c r="CK35" s="623"/>
      <c r="CL35" s="623"/>
      <c r="CM35" s="623"/>
      <c r="CN35" s="623"/>
      <c r="CO35" s="623"/>
      <c r="CP35" s="623"/>
      <c r="CQ35" s="624"/>
      <c r="CR35" s="625">
        <v>477242</v>
      </c>
      <c r="CS35" s="658"/>
      <c r="CT35" s="658"/>
      <c r="CU35" s="658"/>
      <c r="CV35" s="658"/>
      <c r="CW35" s="658"/>
      <c r="CX35" s="658"/>
      <c r="CY35" s="659"/>
      <c r="CZ35" s="630">
        <v>3.7</v>
      </c>
      <c r="DA35" s="656"/>
      <c r="DB35" s="656"/>
      <c r="DC35" s="660"/>
      <c r="DD35" s="634">
        <v>275041</v>
      </c>
      <c r="DE35" s="658"/>
      <c r="DF35" s="658"/>
      <c r="DG35" s="658"/>
      <c r="DH35" s="658"/>
      <c r="DI35" s="658"/>
      <c r="DJ35" s="658"/>
      <c r="DK35" s="659"/>
      <c r="DL35" s="634">
        <v>84181</v>
      </c>
      <c r="DM35" s="658"/>
      <c r="DN35" s="658"/>
      <c r="DO35" s="658"/>
      <c r="DP35" s="658"/>
      <c r="DQ35" s="658"/>
      <c r="DR35" s="658"/>
      <c r="DS35" s="658"/>
      <c r="DT35" s="658"/>
      <c r="DU35" s="658"/>
      <c r="DV35" s="659"/>
      <c r="DW35" s="630">
        <v>1.2</v>
      </c>
      <c r="DX35" s="656"/>
      <c r="DY35" s="656"/>
      <c r="DZ35" s="656"/>
      <c r="EA35" s="656"/>
      <c r="EB35" s="656"/>
      <c r="EC35" s="657"/>
    </row>
    <row r="36" spans="2:133" ht="11.25" customHeight="1" x14ac:dyDescent="0.15">
      <c r="B36" s="622" t="s">
        <v>315</v>
      </c>
      <c r="C36" s="623"/>
      <c r="D36" s="623"/>
      <c r="E36" s="623"/>
      <c r="F36" s="623"/>
      <c r="G36" s="623"/>
      <c r="H36" s="623"/>
      <c r="I36" s="623"/>
      <c r="J36" s="623"/>
      <c r="K36" s="623"/>
      <c r="L36" s="623"/>
      <c r="M36" s="623"/>
      <c r="N36" s="623"/>
      <c r="O36" s="623"/>
      <c r="P36" s="623"/>
      <c r="Q36" s="624"/>
      <c r="R36" s="625">
        <v>173872</v>
      </c>
      <c r="S36" s="626"/>
      <c r="T36" s="626"/>
      <c r="U36" s="626"/>
      <c r="V36" s="626"/>
      <c r="W36" s="626"/>
      <c r="X36" s="626"/>
      <c r="Y36" s="627"/>
      <c r="Z36" s="628">
        <v>1.3</v>
      </c>
      <c r="AA36" s="628"/>
      <c r="AB36" s="628"/>
      <c r="AC36" s="628"/>
      <c r="AD36" s="629" t="s">
        <v>122</v>
      </c>
      <c r="AE36" s="629"/>
      <c r="AF36" s="629"/>
      <c r="AG36" s="629"/>
      <c r="AH36" s="629"/>
      <c r="AI36" s="629"/>
      <c r="AJ36" s="629"/>
      <c r="AK36" s="629"/>
      <c r="AL36" s="630" t="s">
        <v>122</v>
      </c>
      <c r="AM36" s="631"/>
      <c r="AN36" s="631"/>
      <c r="AO36" s="632"/>
      <c r="AP36" s="210"/>
      <c r="AQ36" s="691" t="s">
        <v>316</v>
      </c>
      <c r="AR36" s="692"/>
      <c r="AS36" s="692"/>
      <c r="AT36" s="692"/>
      <c r="AU36" s="692"/>
      <c r="AV36" s="692"/>
      <c r="AW36" s="692"/>
      <c r="AX36" s="692"/>
      <c r="AY36" s="693"/>
      <c r="AZ36" s="614">
        <v>1610484</v>
      </c>
      <c r="BA36" s="615"/>
      <c r="BB36" s="615"/>
      <c r="BC36" s="615"/>
      <c r="BD36" s="615"/>
      <c r="BE36" s="615"/>
      <c r="BF36" s="687"/>
      <c r="BG36" s="611" t="s">
        <v>317</v>
      </c>
      <c r="BH36" s="612"/>
      <c r="BI36" s="612"/>
      <c r="BJ36" s="612"/>
      <c r="BK36" s="612"/>
      <c r="BL36" s="612"/>
      <c r="BM36" s="612"/>
      <c r="BN36" s="612"/>
      <c r="BO36" s="612"/>
      <c r="BP36" s="612"/>
      <c r="BQ36" s="612"/>
      <c r="BR36" s="612"/>
      <c r="BS36" s="612"/>
      <c r="BT36" s="612"/>
      <c r="BU36" s="613"/>
      <c r="BV36" s="614">
        <v>30558</v>
      </c>
      <c r="BW36" s="615"/>
      <c r="BX36" s="615"/>
      <c r="BY36" s="615"/>
      <c r="BZ36" s="615"/>
      <c r="CA36" s="615"/>
      <c r="CB36" s="687"/>
      <c r="CD36" s="622" t="s">
        <v>318</v>
      </c>
      <c r="CE36" s="623"/>
      <c r="CF36" s="623"/>
      <c r="CG36" s="623"/>
      <c r="CH36" s="623"/>
      <c r="CI36" s="623"/>
      <c r="CJ36" s="623"/>
      <c r="CK36" s="623"/>
      <c r="CL36" s="623"/>
      <c r="CM36" s="623"/>
      <c r="CN36" s="623"/>
      <c r="CO36" s="623"/>
      <c r="CP36" s="623"/>
      <c r="CQ36" s="624"/>
      <c r="CR36" s="625">
        <v>2234956</v>
      </c>
      <c r="CS36" s="626"/>
      <c r="CT36" s="626"/>
      <c r="CU36" s="626"/>
      <c r="CV36" s="626"/>
      <c r="CW36" s="626"/>
      <c r="CX36" s="626"/>
      <c r="CY36" s="627"/>
      <c r="CZ36" s="630">
        <v>17.3</v>
      </c>
      <c r="DA36" s="656"/>
      <c r="DB36" s="656"/>
      <c r="DC36" s="660"/>
      <c r="DD36" s="634">
        <v>2068141</v>
      </c>
      <c r="DE36" s="626"/>
      <c r="DF36" s="626"/>
      <c r="DG36" s="626"/>
      <c r="DH36" s="626"/>
      <c r="DI36" s="626"/>
      <c r="DJ36" s="626"/>
      <c r="DK36" s="627"/>
      <c r="DL36" s="634">
        <v>1463866</v>
      </c>
      <c r="DM36" s="626"/>
      <c r="DN36" s="626"/>
      <c r="DO36" s="626"/>
      <c r="DP36" s="626"/>
      <c r="DQ36" s="626"/>
      <c r="DR36" s="626"/>
      <c r="DS36" s="626"/>
      <c r="DT36" s="626"/>
      <c r="DU36" s="626"/>
      <c r="DV36" s="627"/>
      <c r="DW36" s="630">
        <v>21</v>
      </c>
      <c r="DX36" s="656"/>
      <c r="DY36" s="656"/>
      <c r="DZ36" s="656"/>
      <c r="EA36" s="656"/>
      <c r="EB36" s="656"/>
      <c r="EC36" s="657"/>
    </row>
    <row r="37" spans="2:133" ht="11.25" customHeight="1" x14ac:dyDescent="0.15">
      <c r="B37" s="622" t="s">
        <v>319</v>
      </c>
      <c r="C37" s="623"/>
      <c r="D37" s="623"/>
      <c r="E37" s="623"/>
      <c r="F37" s="623"/>
      <c r="G37" s="623"/>
      <c r="H37" s="623"/>
      <c r="I37" s="623"/>
      <c r="J37" s="623"/>
      <c r="K37" s="623"/>
      <c r="L37" s="623"/>
      <c r="M37" s="623"/>
      <c r="N37" s="623"/>
      <c r="O37" s="623"/>
      <c r="P37" s="623"/>
      <c r="Q37" s="624"/>
      <c r="R37" s="625">
        <v>112337</v>
      </c>
      <c r="S37" s="626"/>
      <c r="T37" s="626"/>
      <c r="U37" s="626"/>
      <c r="V37" s="626"/>
      <c r="W37" s="626"/>
      <c r="X37" s="626"/>
      <c r="Y37" s="627"/>
      <c r="Z37" s="628">
        <v>0.8</v>
      </c>
      <c r="AA37" s="628"/>
      <c r="AB37" s="628"/>
      <c r="AC37" s="628"/>
      <c r="AD37" s="629">
        <v>3715</v>
      </c>
      <c r="AE37" s="629"/>
      <c r="AF37" s="629"/>
      <c r="AG37" s="629"/>
      <c r="AH37" s="629"/>
      <c r="AI37" s="629"/>
      <c r="AJ37" s="629"/>
      <c r="AK37" s="629"/>
      <c r="AL37" s="630">
        <v>0.1</v>
      </c>
      <c r="AM37" s="631"/>
      <c r="AN37" s="631"/>
      <c r="AO37" s="632"/>
      <c r="AQ37" s="688" t="s">
        <v>320</v>
      </c>
      <c r="AR37" s="689"/>
      <c r="AS37" s="689"/>
      <c r="AT37" s="689"/>
      <c r="AU37" s="689"/>
      <c r="AV37" s="689"/>
      <c r="AW37" s="689"/>
      <c r="AX37" s="689"/>
      <c r="AY37" s="690"/>
      <c r="AZ37" s="625">
        <v>396803</v>
      </c>
      <c r="BA37" s="626"/>
      <c r="BB37" s="626"/>
      <c r="BC37" s="626"/>
      <c r="BD37" s="658"/>
      <c r="BE37" s="658"/>
      <c r="BF37" s="680"/>
      <c r="BG37" s="622" t="s">
        <v>321</v>
      </c>
      <c r="BH37" s="623"/>
      <c r="BI37" s="623"/>
      <c r="BJ37" s="623"/>
      <c r="BK37" s="623"/>
      <c r="BL37" s="623"/>
      <c r="BM37" s="623"/>
      <c r="BN37" s="623"/>
      <c r="BO37" s="623"/>
      <c r="BP37" s="623"/>
      <c r="BQ37" s="623"/>
      <c r="BR37" s="623"/>
      <c r="BS37" s="623"/>
      <c r="BT37" s="623"/>
      <c r="BU37" s="624"/>
      <c r="BV37" s="625">
        <v>13351</v>
      </c>
      <c r="BW37" s="626"/>
      <c r="BX37" s="626"/>
      <c r="BY37" s="626"/>
      <c r="BZ37" s="626"/>
      <c r="CA37" s="626"/>
      <c r="CB37" s="635"/>
      <c r="CD37" s="622" t="s">
        <v>322</v>
      </c>
      <c r="CE37" s="623"/>
      <c r="CF37" s="623"/>
      <c r="CG37" s="623"/>
      <c r="CH37" s="623"/>
      <c r="CI37" s="623"/>
      <c r="CJ37" s="623"/>
      <c r="CK37" s="623"/>
      <c r="CL37" s="623"/>
      <c r="CM37" s="623"/>
      <c r="CN37" s="623"/>
      <c r="CO37" s="623"/>
      <c r="CP37" s="623"/>
      <c r="CQ37" s="624"/>
      <c r="CR37" s="625">
        <v>1007663</v>
      </c>
      <c r="CS37" s="658"/>
      <c r="CT37" s="658"/>
      <c r="CU37" s="658"/>
      <c r="CV37" s="658"/>
      <c r="CW37" s="658"/>
      <c r="CX37" s="658"/>
      <c r="CY37" s="659"/>
      <c r="CZ37" s="630">
        <v>7.8</v>
      </c>
      <c r="DA37" s="656"/>
      <c r="DB37" s="656"/>
      <c r="DC37" s="660"/>
      <c r="DD37" s="634">
        <v>938413</v>
      </c>
      <c r="DE37" s="658"/>
      <c r="DF37" s="658"/>
      <c r="DG37" s="658"/>
      <c r="DH37" s="658"/>
      <c r="DI37" s="658"/>
      <c r="DJ37" s="658"/>
      <c r="DK37" s="659"/>
      <c r="DL37" s="634">
        <v>931492</v>
      </c>
      <c r="DM37" s="658"/>
      <c r="DN37" s="658"/>
      <c r="DO37" s="658"/>
      <c r="DP37" s="658"/>
      <c r="DQ37" s="658"/>
      <c r="DR37" s="658"/>
      <c r="DS37" s="658"/>
      <c r="DT37" s="658"/>
      <c r="DU37" s="658"/>
      <c r="DV37" s="659"/>
      <c r="DW37" s="630">
        <v>13.4</v>
      </c>
      <c r="DX37" s="656"/>
      <c r="DY37" s="656"/>
      <c r="DZ37" s="656"/>
      <c r="EA37" s="656"/>
      <c r="EB37" s="656"/>
      <c r="EC37" s="657"/>
    </row>
    <row r="38" spans="2:133" ht="11.25" customHeight="1" x14ac:dyDescent="0.15">
      <c r="B38" s="622" t="s">
        <v>323</v>
      </c>
      <c r="C38" s="623"/>
      <c r="D38" s="623"/>
      <c r="E38" s="623"/>
      <c r="F38" s="623"/>
      <c r="G38" s="623"/>
      <c r="H38" s="623"/>
      <c r="I38" s="623"/>
      <c r="J38" s="623"/>
      <c r="K38" s="623"/>
      <c r="L38" s="623"/>
      <c r="M38" s="623"/>
      <c r="N38" s="623"/>
      <c r="O38" s="623"/>
      <c r="P38" s="623"/>
      <c r="Q38" s="624"/>
      <c r="R38" s="625">
        <v>688600</v>
      </c>
      <c r="S38" s="626"/>
      <c r="T38" s="626"/>
      <c r="U38" s="626"/>
      <c r="V38" s="626"/>
      <c r="W38" s="626"/>
      <c r="X38" s="626"/>
      <c r="Y38" s="627"/>
      <c r="Z38" s="628">
        <v>5.0999999999999996</v>
      </c>
      <c r="AA38" s="628"/>
      <c r="AB38" s="628"/>
      <c r="AC38" s="628"/>
      <c r="AD38" s="629" t="s">
        <v>122</v>
      </c>
      <c r="AE38" s="629"/>
      <c r="AF38" s="629"/>
      <c r="AG38" s="629"/>
      <c r="AH38" s="629"/>
      <c r="AI38" s="629"/>
      <c r="AJ38" s="629"/>
      <c r="AK38" s="629"/>
      <c r="AL38" s="630" t="s">
        <v>122</v>
      </c>
      <c r="AM38" s="631"/>
      <c r="AN38" s="631"/>
      <c r="AO38" s="632"/>
      <c r="AQ38" s="688" t="s">
        <v>324</v>
      </c>
      <c r="AR38" s="689"/>
      <c r="AS38" s="689"/>
      <c r="AT38" s="689"/>
      <c r="AU38" s="689"/>
      <c r="AV38" s="689"/>
      <c r="AW38" s="689"/>
      <c r="AX38" s="689"/>
      <c r="AY38" s="690"/>
      <c r="AZ38" s="625">
        <v>174822</v>
      </c>
      <c r="BA38" s="626"/>
      <c r="BB38" s="626"/>
      <c r="BC38" s="626"/>
      <c r="BD38" s="658"/>
      <c r="BE38" s="658"/>
      <c r="BF38" s="680"/>
      <c r="BG38" s="622" t="s">
        <v>325</v>
      </c>
      <c r="BH38" s="623"/>
      <c r="BI38" s="623"/>
      <c r="BJ38" s="623"/>
      <c r="BK38" s="623"/>
      <c r="BL38" s="623"/>
      <c r="BM38" s="623"/>
      <c r="BN38" s="623"/>
      <c r="BO38" s="623"/>
      <c r="BP38" s="623"/>
      <c r="BQ38" s="623"/>
      <c r="BR38" s="623"/>
      <c r="BS38" s="623"/>
      <c r="BT38" s="623"/>
      <c r="BU38" s="624"/>
      <c r="BV38" s="625">
        <v>2249</v>
      </c>
      <c r="BW38" s="626"/>
      <c r="BX38" s="626"/>
      <c r="BY38" s="626"/>
      <c r="BZ38" s="626"/>
      <c r="CA38" s="626"/>
      <c r="CB38" s="635"/>
      <c r="CD38" s="622" t="s">
        <v>326</v>
      </c>
      <c r="CE38" s="623"/>
      <c r="CF38" s="623"/>
      <c r="CG38" s="623"/>
      <c r="CH38" s="623"/>
      <c r="CI38" s="623"/>
      <c r="CJ38" s="623"/>
      <c r="CK38" s="623"/>
      <c r="CL38" s="623"/>
      <c r="CM38" s="623"/>
      <c r="CN38" s="623"/>
      <c r="CO38" s="623"/>
      <c r="CP38" s="623"/>
      <c r="CQ38" s="624"/>
      <c r="CR38" s="625">
        <v>933593</v>
      </c>
      <c r="CS38" s="626"/>
      <c r="CT38" s="626"/>
      <c r="CU38" s="626"/>
      <c r="CV38" s="626"/>
      <c r="CW38" s="626"/>
      <c r="CX38" s="626"/>
      <c r="CY38" s="627"/>
      <c r="CZ38" s="630">
        <v>7.2</v>
      </c>
      <c r="DA38" s="656"/>
      <c r="DB38" s="656"/>
      <c r="DC38" s="660"/>
      <c r="DD38" s="634">
        <v>759292</v>
      </c>
      <c r="DE38" s="626"/>
      <c r="DF38" s="626"/>
      <c r="DG38" s="626"/>
      <c r="DH38" s="626"/>
      <c r="DI38" s="626"/>
      <c r="DJ38" s="626"/>
      <c r="DK38" s="627"/>
      <c r="DL38" s="634">
        <v>728939</v>
      </c>
      <c r="DM38" s="626"/>
      <c r="DN38" s="626"/>
      <c r="DO38" s="626"/>
      <c r="DP38" s="626"/>
      <c r="DQ38" s="626"/>
      <c r="DR38" s="626"/>
      <c r="DS38" s="626"/>
      <c r="DT38" s="626"/>
      <c r="DU38" s="626"/>
      <c r="DV38" s="627"/>
      <c r="DW38" s="630">
        <v>10.5</v>
      </c>
      <c r="DX38" s="656"/>
      <c r="DY38" s="656"/>
      <c r="DZ38" s="656"/>
      <c r="EA38" s="656"/>
      <c r="EB38" s="656"/>
      <c r="EC38" s="657"/>
    </row>
    <row r="39" spans="2:133" ht="11.25" customHeight="1" x14ac:dyDescent="0.15">
      <c r="B39" s="622" t="s">
        <v>327</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328</v>
      </c>
      <c r="AR39" s="689"/>
      <c r="AS39" s="689"/>
      <c r="AT39" s="689"/>
      <c r="AU39" s="689"/>
      <c r="AV39" s="689"/>
      <c r="AW39" s="689"/>
      <c r="AX39" s="689"/>
      <c r="AY39" s="690"/>
      <c r="AZ39" s="625">
        <v>105266</v>
      </c>
      <c r="BA39" s="626"/>
      <c r="BB39" s="626"/>
      <c r="BC39" s="626"/>
      <c r="BD39" s="658"/>
      <c r="BE39" s="658"/>
      <c r="BF39" s="680"/>
      <c r="BG39" s="622" t="s">
        <v>329</v>
      </c>
      <c r="BH39" s="623"/>
      <c r="BI39" s="623"/>
      <c r="BJ39" s="623"/>
      <c r="BK39" s="623"/>
      <c r="BL39" s="623"/>
      <c r="BM39" s="623"/>
      <c r="BN39" s="623"/>
      <c r="BO39" s="623"/>
      <c r="BP39" s="623"/>
      <c r="BQ39" s="623"/>
      <c r="BR39" s="623"/>
      <c r="BS39" s="623"/>
      <c r="BT39" s="623"/>
      <c r="BU39" s="624"/>
      <c r="BV39" s="625">
        <v>3505</v>
      </c>
      <c r="BW39" s="626"/>
      <c r="BX39" s="626"/>
      <c r="BY39" s="626"/>
      <c r="BZ39" s="626"/>
      <c r="CA39" s="626"/>
      <c r="CB39" s="635"/>
      <c r="CD39" s="622" t="s">
        <v>330</v>
      </c>
      <c r="CE39" s="623"/>
      <c r="CF39" s="623"/>
      <c r="CG39" s="623"/>
      <c r="CH39" s="623"/>
      <c r="CI39" s="623"/>
      <c r="CJ39" s="623"/>
      <c r="CK39" s="623"/>
      <c r="CL39" s="623"/>
      <c r="CM39" s="623"/>
      <c r="CN39" s="623"/>
      <c r="CO39" s="623"/>
      <c r="CP39" s="623"/>
      <c r="CQ39" s="624"/>
      <c r="CR39" s="625">
        <v>1349561</v>
      </c>
      <c r="CS39" s="658"/>
      <c r="CT39" s="658"/>
      <c r="CU39" s="658"/>
      <c r="CV39" s="658"/>
      <c r="CW39" s="658"/>
      <c r="CX39" s="658"/>
      <c r="CY39" s="659"/>
      <c r="CZ39" s="630">
        <v>10.5</v>
      </c>
      <c r="DA39" s="656"/>
      <c r="DB39" s="656"/>
      <c r="DC39" s="660"/>
      <c r="DD39" s="634">
        <v>1277231</v>
      </c>
      <c r="DE39" s="658"/>
      <c r="DF39" s="658"/>
      <c r="DG39" s="658"/>
      <c r="DH39" s="658"/>
      <c r="DI39" s="658"/>
      <c r="DJ39" s="658"/>
      <c r="DK39" s="659"/>
      <c r="DL39" s="634" t="s">
        <v>122</v>
      </c>
      <c r="DM39" s="658"/>
      <c r="DN39" s="658"/>
      <c r="DO39" s="658"/>
      <c r="DP39" s="658"/>
      <c r="DQ39" s="658"/>
      <c r="DR39" s="658"/>
      <c r="DS39" s="658"/>
      <c r="DT39" s="658"/>
      <c r="DU39" s="658"/>
      <c r="DV39" s="659"/>
      <c r="DW39" s="630" t="s">
        <v>122</v>
      </c>
      <c r="DX39" s="656"/>
      <c r="DY39" s="656"/>
      <c r="DZ39" s="656"/>
      <c r="EA39" s="656"/>
      <c r="EB39" s="656"/>
      <c r="EC39" s="657"/>
    </row>
    <row r="40" spans="2:133" ht="11.25" customHeight="1" x14ac:dyDescent="0.15">
      <c r="B40" s="622" t="s">
        <v>331</v>
      </c>
      <c r="C40" s="623"/>
      <c r="D40" s="623"/>
      <c r="E40" s="623"/>
      <c r="F40" s="623"/>
      <c r="G40" s="623"/>
      <c r="H40" s="623"/>
      <c r="I40" s="623"/>
      <c r="J40" s="623"/>
      <c r="K40" s="623"/>
      <c r="L40" s="623"/>
      <c r="M40" s="623"/>
      <c r="N40" s="623"/>
      <c r="O40" s="623"/>
      <c r="P40" s="623"/>
      <c r="Q40" s="624"/>
      <c r="R40" s="625">
        <v>14800</v>
      </c>
      <c r="S40" s="626"/>
      <c r="T40" s="626"/>
      <c r="U40" s="626"/>
      <c r="V40" s="626"/>
      <c r="W40" s="626"/>
      <c r="X40" s="626"/>
      <c r="Y40" s="627"/>
      <c r="Z40" s="628">
        <v>0.1</v>
      </c>
      <c r="AA40" s="628"/>
      <c r="AB40" s="628"/>
      <c r="AC40" s="628"/>
      <c r="AD40" s="629" t="s">
        <v>122</v>
      </c>
      <c r="AE40" s="629"/>
      <c r="AF40" s="629"/>
      <c r="AG40" s="629"/>
      <c r="AH40" s="629"/>
      <c r="AI40" s="629"/>
      <c r="AJ40" s="629"/>
      <c r="AK40" s="629"/>
      <c r="AL40" s="630" t="s">
        <v>122</v>
      </c>
      <c r="AM40" s="631"/>
      <c r="AN40" s="631"/>
      <c r="AO40" s="632"/>
      <c r="AQ40" s="688" t="s">
        <v>332</v>
      </c>
      <c r="AR40" s="689"/>
      <c r="AS40" s="689"/>
      <c r="AT40" s="689"/>
      <c r="AU40" s="689"/>
      <c r="AV40" s="689"/>
      <c r="AW40" s="689"/>
      <c r="AX40" s="689"/>
      <c r="AY40" s="690"/>
      <c r="AZ40" s="625" t="s">
        <v>122</v>
      </c>
      <c r="BA40" s="626"/>
      <c r="BB40" s="626"/>
      <c r="BC40" s="626"/>
      <c r="BD40" s="658"/>
      <c r="BE40" s="658"/>
      <c r="BF40" s="680"/>
      <c r="BG40" s="673" t="s">
        <v>333</v>
      </c>
      <c r="BH40" s="674"/>
      <c r="BI40" s="674"/>
      <c r="BJ40" s="674"/>
      <c r="BK40" s="674"/>
      <c r="BL40" s="211"/>
      <c r="BM40" s="623" t="s">
        <v>334</v>
      </c>
      <c r="BN40" s="623"/>
      <c r="BO40" s="623"/>
      <c r="BP40" s="623"/>
      <c r="BQ40" s="623"/>
      <c r="BR40" s="623"/>
      <c r="BS40" s="623"/>
      <c r="BT40" s="623"/>
      <c r="BU40" s="624"/>
      <c r="BV40" s="625">
        <v>113</v>
      </c>
      <c r="BW40" s="626"/>
      <c r="BX40" s="626"/>
      <c r="BY40" s="626"/>
      <c r="BZ40" s="626"/>
      <c r="CA40" s="626"/>
      <c r="CB40" s="635"/>
      <c r="CD40" s="622" t="s">
        <v>335</v>
      </c>
      <c r="CE40" s="623"/>
      <c r="CF40" s="623"/>
      <c r="CG40" s="623"/>
      <c r="CH40" s="623"/>
      <c r="CI40" s="623"/>
      <c r="CJ40" s="623"/>
      <c r="CK40" s="623"/>
      <c r="CL40" s="623"/>
      <c r="CM40" s="623"/>
      <c r="CN40" s="623"/>
      <c r="CO40" s="623"/>
      <c r="CP40" s="623"/>
      <c r="CQ40" s="624"/>
      <c r="CR40" s="625">
        <v>209956</v>
      </c>
      <c r="CS40" s="626"/>
      <c r="CT40" s="626"/>
      <c r="CU40" s="626"/>
      <c r="CV40" s="626"/>
      <c r="CW40" s="626"/>
      <c r="CX40" s="626"/>
      <c r="CY40" s="627"/>
      <c r="CZ40" s="630">
        <v>1.6</v>
      </c>
      <c r="DA40" s="656"/>
      <c r="DB40" s="656"/>
      <c r="DC40" s="660"/>
      <c r="DD40" s="634">
        <v>209256</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7">
        <v>13445532</v>
      </c>
      <c r="S41" s="698"/>
      <c r="T41" s="698"/>
      <c r="U41" s="698"/>
      <c r="V41" s="698"/>
      <c r="W41" s="698"/>
      <c r="X41" s="698"/>
      <c r="Y41" s="702"/>
      <c r="Z41" s="703">
        <v>100</v>
      </c>
      <c r="AA41" s="703"/>
      <c r="AB41" s="703"/>
      <c r="AC41" s="703"/>
      <c r="AD41" s="704">
        <v>6949638</v>
      </c>
      <c r="AE41" s="704"/>
      <c r="AF41" s="704"/>
      <c r="AG41" s="704"/>
      <c r="AH41" s="704"/>
      <c r="AI41" s="704"/>
      <c r="AJ41" s="704"/>
      <c r="AK41" s="704"/>
      <c r="AL41" s="705">
        <v>100</v>
      </c>
      <c r="AM41" s="685"/>
      <c r="AN41" s="685"/>
      <c r="AO41" s="706"/>
      <c r="AQ41" s="688" t="s">
        <v>337</v>
      </c>
      <c r="AR41" s="689"/>
      <c r="AS41" s="689"/>
      <c r="AT41" s="689"/>
      <c r="AU41" s="689"/>
      <c r="AV41" s="689"/>
      <c r="AW41" s="689"/>
      <c r="AX41" s="689"/>
      <c r="AY41" s="690"/>
      <c r="AZ41" s="625">
        <v>170675</v>
      </c>
      <c r="BA41" s="626"/>
      <c r="BB41" s="626"/>
      <c r="BC41" s="626"/>
      <c r="BD41" s="658"/>
      <c r="BE41" s="658"/>
      <c r="BF41" s="680"/>
      <c r="BG41" s="673"/>
      <c r="BH41" s="674"/>
      <c r="BI41" s="674"/>
      <c r="BJ41" s="674"/>
      <c r="BK41" s="674"/>
      <c r="BL41" s="211"/>
      <c r="BM41" s="623" t="s">
        <v>338</v>
      </c>
      <c r="BN41" s="623"/>
      <c r="BO41" s="623"/>
      <c r="BP41" s="623"/>
      <c r="BQ41" s="623"/>
      <c r="BR41" s="623"/>
      <c r="BS41" s="623"/>
      <c r="BT41" s="623"/>
      <c r="BU41" s="624"/>
      <c r="BV41" s="625" t="s">
        <v>122</v>
      </c>
      <c r="BW41" s="626"/>
      <c r="BX41" s="626"/>
      <c r="BY41" s="626"/>
      <c r="BZ41" s="626"/>
      <c r="CA41" s="626"/>
      <c r="CB41" s="635"/>
      <c r="CD41" s="622" t="s">
        <v>339</v>
      </c>
      <c r="CE41" s="623"/>
      <c r="CF41" s="623"/>
      <c r="CG41" s="623"/>
      <c r="CH41" s="623"/>
      <c r="CI41" s="623"/>
      <c r="CJ41" s="623"/>
      <c r="CK41" s="623"/>
      <c r="CL41" s="623"/>
      <c r="CM41" s="623"/>
      <c r="CN41" s="623"/>
      <c r="CO41" s="623"/>
      <c r="CP41" s="623"/>
      <c r="CQ41" s="624"/>
      <c r="CR41" s="625" t="s">
        <v>122</v>
      </c>
      <c r="CS41" s="658"/>
      <c r="CT41" s="658"/>
      <c r="CU41" s="658"/>
      <c r="CV41" s="658"/>
      <c r="CW41" s="658"/>
      <c r="CX41" s="658"/>
      <c r="CY41" s="659"/>
      <c r="CZ41" s="630" t="s">
        <v>122</v>
      </c>
      <c r="DA41" s="656"/>
      <c r="DB41" s="656"/>
      <c r="DC41" s="660"/>
      <c r="DD41" s="634" t="s">
        <v>122</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340</v>
      </c>
      <c r="AR42" s="695"/>
      <c r="AS42" s="695"/>
      <c r="AT42" s="695"/>
      <c r="AU42" s="695"/>
      <c r="AV42" s="695"/>
      <c r="AW42" s="695"/>
      <c r="AX42" s="695"/>
      <c r="AY42" s="696"/>
      <c r="AZ42" s="697">
        <v>762918</v>
      </c>
      <c r="BA42" s="698"/>
      <c r="BB42" s="698"/>
      <c r="BC42" s="698"/>
      <c r="BD42" s="684"/>
      <c r="BE42" s="684"/>
      <c r="BF42" s="686"/>
      <c r="BG42" s="675"/>
      <c r="BH42" s="676"/>
      <c r="BI42" s="676"/>
      <c r="BJ42" s="676"/>
      <c r="BK42" s="676"/>
      <c r="BL42" s="212"/>
      <c r="BM42" s="647" t="s">
        <v>341</v>
      </c>
      <c r="BN42" s="647"/>
      <c r="BO42" s="647"/>
      <c r="BP42" s="647"/>
      <c r="BQ42" s="647"/>
      <c r="BR42" s="647"/>
      <c r="BS42" s="647"/>
      <c r="BT42" s="647"/>
      <c r="BU42" s="648"/>
      <c r="BV42" s="697">
        <v>327</v>
      </c>
      <c r="BW42" s="698"/>
      <c r="BX42" s="698"/>
      <c r="BY42" s="698"/>
      <c r="BZ42" s="698"/>
      <c r="CA42" s="698"/>
      <c r="CB42" s="707"/>
      <c r="CD42" s="622" t="s">
        <v>342</v>
      </c>
      <c r="CE42" s="623"/>
      <c r="CF42" s="623"/>
      <c r="CG42" s="623"/>
      <c r="CH42" s="623"/>
      <c r="CI42" s="623"/>
      <c r="CJ42" s="623"/>
      <c r="CK42" s="623"/>
      <c r="CL42" s="623"/>
      <c r="CM42" s="623"/>
      <c r="CN42" s="623"/>
      <c r="CO42" s="623"/>
      <c r="CP42" s="623"/>
      <c r="CQ42" s="624"/>
      <c r="CR42" s="625">
        <v>1530098</v>
      </c>
      <c r="CS42" s="658"/>
      <c r="CT42" s="658"/>
      <c r="CU42" s="658"/>
      <c r="CV42" s="658"/>
      <c r="CW42" s="658"/>
      <c r="CX42" s="658"/>
      <c r="CY42" s="659"/>
      <c r="CZ42" s="630">
        <v>11.9</v>
      </c>
      <c r="DA42" s="656"/>
      <c r="DB42" s="656"/>
      <c r="DC42" s="660"/>
      <c r="DD42" s="634">
        <v>379240</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02" t="s">
        <v>343</v>
      </c>
      <c r="CD43" s="622" t="s">
        <v>344</v>
      </c>
      <c r="CE43" s="623"/>
      <c r="CF43" s="623"/>
      <c r="CG43" s="623"/>
      <c r="CH43" s="623"/>
      <c r="CI43" s="623"/>
      <c r="CJ43" s="623"/>
      <c r="CK43" s="623"/>
      <c r="CL43" s="623"/>
      <c r="CM43" s="623"/>
      <c r="CN43" s="623"/>
      <c r="CO43" s="623"/>
      <c r="CP43" s="623"/>
      <c r="CQ43" s="624"/>
      <c r="CR43" s="625">
        <v>56355</v>
      </c>
      <c r="CS43" s="658"/>
      <c r="CT43" s="658"/>
      <c r="CU43" s="658"/>
      <c r="CV43" s="658"/>
      <c r="CW43" s="658"/>
      <c r="CX43" s="658"/>
      <c r="CY43" s="659"/>
      <c r="CZ43" s="630">
        <v>0.4</v>
      </c>
      <c r="DA43" s="656"/>
      <c r="DB43" s="656"/>
      <c r="DC43" s="660"/>
      <c r="DD43" s="634">
        <v>44748</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345</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293</v>
      </c>
      <c r="CE44" s="662"/>
      <c r="CF44" s="622" t="s">
        <v>346</v>
      </c>
      <c r="CG44" s="623"/>
      <c r="CH44" s="623"/>
      <c r="CI44" s="623"/>
      <c r="CJ44" s="623"/>
      <c r="CK44" s="623"/>
      <c r="CL44" s="623"/>
      <c r="CM44" s="623"/>
      <c r="CN44" s="623"/>
      <c r="CO44" s="623"/>
      <c r="CP44" s="623"/>
      <c r="CQ44" s="624"/>
      <c r="CR44" s="625">
        <v>1530085</v>
      </c>
      <c r="CS44" s="626"/>
      <c r="CT44" s="626"/>
      <c r="CU44" s="626"/>
      <c r="CV44" s="626"/>
      <c r="CW44" s="626"/>
      <c r="CX44" s="626"/>
      <c r="CY44" s="627"/>
      <c r="CZ44" s="630">
        <v>11.9</v>
      </c>
      <c r="DA44" s="631"/>
      <c r="DB44" s="631"/>
      <c r="DC44" s="637"/>
      <c r="DD44" s="634">
        <v>379227</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347</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348</v>
      </c>
      <c r="CG45" s="623"/>
      <c r="CH45" s="623"/>
      <c r="CI45" s="623"/>
      <c r="CJ45" s="623"/>
      <c r="CK45" s="623"/>
      <c r="CL45" s="623"/>
      <c r="CM45" s="623"/>
      <c r="CN45" s="623"/>
      <c r="CO45" s="623"/>
      <c r="CP45" s="623"/>
      <c r="CQ45" s="624"/>
      <c r="CR45" s="625">
        <v>585103</v>
      </c>
      <c r="CS45" s="658"/>
      <c r="CT45" s="658"/>
      <c r="CU45" s="658"/>
      <c r="CV45" s="658"/>
      <c r="CW45" s="658"/>
      <c r="CX45" s="658"/>
      <c r="CY45" s="659"/>
      <c r="CZ45" s="630">
        <v>4.5</v>
      </c>
      <c r="DA45" s="656"/>
      <c r="DB45" s="656"/>
      <c r="DC45" s="660"/>
      <c r="DD45" s="634">
        <v>35133</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13"/>
      <c r="CD46" s="663"/>
      <c r="CE46" s="664"/>
      <c r="CF46" s="622" t="s">
        <v>349</v>
      </c>
      <c r="CG46" s="623"/>
      <c r="CH46" s="623"/>
      <c r="CI46" s="623"/>
      <c r="CJ46" s="623"/>
      <c r="CK46" s="623"/>
      <c r="CL46" s="623"/>
      <c r="CM46" s="623"/>
      <c r="CN46" s="623"/>
      <c r="CO46" s="623"/>
      <c r="CP46" s="623"/>
      <c r="CQ46" s="624"/>
      <c r="CR46" s="625">
        <v>855279</v>
      </c>
      <c r="CS46" s="626"/>
      <c r="CT46" s="626"/>
      <c r="CU46" s="626"/>
      <c r="CV46" s="626"/>
      <c r="CW46" s="626"/>
      <c r="CX46" s="626"/>
      <c r="CY46" s="627"/>
      <c r="CZ46" s="630">
        <v>6.6</v>
      </c>
      <c r="DA46" s="631"/>
      <c r="DB46" s="631"/>
      <c r="DC46" s="637"/>
      <c r="DD46" s="634">
        <v>324591</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13"/>
      <c r="CD47" s="663"/>
      <c r="CE47" s="664"/>
      <c r="CF47" s="622" t="s">
        <v>350</v>
      </c>
      <c r="CG47" s="623"/>
      <c r="CH47" s="623"/>
      <c r="CI47" s="623"/>
      <c r="CJ47" s="623"/>
      <c r="CK47" s="623"/>
      <c r="CL47" s="623"/>
      <c r="CM47" s="623"/>
      <c r="CN47" s="623"/>
      <c r="CO47" s="623"/>
      <c r="CP47" s="623"/>
      <c r="CQ47" s="624"/>
      <c r="CR47" s="625">
        <v>13</v>
      </c>
      <c r="CS47" s="658"/>
      <c r="CT47" s="658"/>
      <c r="CU47" s="658"/>
      <c r="CV47" s="658"/>
      <c r="CW47" s="658"/>
      <c r="CX47" s="658"/>
      <c r="CY47" s="659"/>
      <c r="CZ47" s="630">
        <v>0</v>
      </c>
      <c r="DA47" s="656"/>
      <c r="DB47" s="656"/>
      <c r="DC47" s="660"/>
      <c r="DD47" s="634">
        <v>13</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13"/>
      <c r="CD48" s="665"/>
      <c r="CE48" s="666"/>
      <c r="CF48" s="622" t="s">
        <v>351</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13"/>
      <c r="CD49" s="646" t="s">
        <v>352</v>
      </c>
      <c r="CE49" s="647"/>
      <c r="CF49" s="647"/>
      <c r="CG49" s="647"/>
      <c r="CH49" s="647"/>
      <c r="CI49" s="647"/>
      <c r="CJ49" s="647"/>
      <c r="CK49" s="647"/>
      <c r="CL49" s="647"/>
      <c r="CM49" s="647"/>
      <c r="CN49" s="647"/>
      <c r="CO49" s="647"/>
      <c r="CP49" s="647"/>
      <c r="CQ49" s="648"/>
      <c r="CR49" s="697">
        <v>12887766</v>
      </c>
      <c r="CS49" s="684"/>
      <c r="CT49" s="684"/>
      <c r="CU49" s="684"/>
      <c r="CV49" s="684"/>
      <c r="CW49" s="684"/>
      <c r="CX49" s="684"/>
      <c r="CY49" s="713"/>
      <c r="CZ49" s="705">
        <v>100</v>
      </c>
      <c r="DA49" s="714"/>
      <c r="DB49" s="714"/>
      <c r="DC49" s="715"/>
      <c r="DD49" s="716">
        <v>9307782</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seKLpWE5tX5iJ2fXN8yPzSnY23CElB5dvl6l/srobsSsz6wKvhfunteyLhhx7CqlC7ROvNCU5N97aLvZJbXwHA==" saltValue="ztIdfoWAPVoTpSyl/NGC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3" t="s">
        <v>353</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354</v>
      </c>
      <c r="DK2" s="725"/>
      <c r="DL2" s="725"/>
      <c r="DM2" s="725"/>
      <c r="DN2" s="725"/>
      <c r="DO2" s="726"/>
      <c r="DP2" s="216"/>
      <c r="DQ2" s="724" t="s">
        <v>355</v>
      </c>
      <c r="DR2" s="725"/>
      <c r="DS2" s="725"/>
      <c r="DT2" s="725"/>
      <c r="DU2" s="725"/>
      <c r="DV2" s="725"/>
      <c r="DW2" s="725"/>
      <c r="DX2" s="725"/>
      <c r="DY2" s="725"/>
      <c r="DZ2" s="72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7" t="s">
        <v>356</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357</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35" t="s">
        <v>359</v>
      </c>
      <c r="R5" s="736"/>
      <c r="S5" s="736"/>
      <c r="T5" s="736"/>
      <c r="U5" s="737"/>
      <c r="V5" s="735" t="s">
        <v>360</v>
      </c>
      <c r="W5" s="736"/>
      <c r="X5" s="736"/>
      <c r="Y5" s="736"/>
      <c r="Z5" s="737"/>
      <c r="AA5" s="735" t="s">
        <v>361</v>
      </c>
      <c r="AB5" s="736"/>
      <c r="AC5" s="736"/>
      <c r="AD5" s="736"/>
      <c r="AE5" s="736"/>
      <c r="AF5" s="741" t="s">
        <v>362</v>
      </c>
      <c r="AG5" s="736"/>
      <c r="AH5" s="736"/>
      <c r="AI5" s="736"/>
      <c r="AJ5" s="742"/>
      <c r="AK5" s="736" t="s">
        <v>363</v>
      </c>
      <c r="AL5" s="736"/>
      <c r="AM5" s="736"/>
      <c r="AN5" s="736"/>
      <c r="AO5" s="737"/>
      <c r="AP5" s="735" t="s">
        <v>364</v>
      </c>
      <c r="AQ5" s="736"/>
      <c r="AR5" s="736"/>
      <c r="AS5" s="736"/>
      <c r="AT5" s="737"/>
      <c r="AU5" s="735" t="s">
        <v>365</v>
      </c>
      <c r="AV5" s="736"/>
      <c r="AW5" s="736"/>
      <c r="AX5" s="736"/>
      <c r="AY5" s="742"/>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35" t="s">
        <v>367</v>
      </c>
      <c r="CI5" s="736"/>
      <c r="CJ5" s="736"/>
      <c r="CK5" s="736"/>
      <c r="CL5" s="737"/>
      <c r="CM5" s="735" t="s">
        <v>368</v>
      </c>
      <c r="CN5" s="736"/>
      <c r="CO5" s="736"/>
      <c r="CP5" s="736"/>
      <c r="CQ5" s="737"/>
      <c r="CR5" s="735" t="s">
        <v>369</v>
      </c>
      <c r="CS5" s="736"/>
      <c r="CT5" s="736"/>
      <c r="CU5" s="736"/>
      <c r="CV5" s="737"/>
      <c r="CW5" s="735" t="s">
        <v>370</v>
      </c>
      <c r="CX5" s="736"/>
      <c r="CY5" s="736"/>
      <c r="CZ5" s="736"/>
      <c r="DA5" s="737"/>
      <c r="DB5" s="735" t="s">
        <v>371</v>
      </c>
      <c r="DC5" s="736"/>
      <c r="DD5" s="736"/>
      <c r="DE5" s="736"/>
      <c r="DF5" s="737"/>
      <c r="DG5" s="765" t="s">
        <v>372</v>
      </c>
      <c r="DH5" s="766"/>
      <c r="DI5" s="766"/>
      <c r="DJ5" s="766"/>
      <c r="DK5" s="767"/>
      <c r="DL5" s="765" t="s">
        <v>373</v>
      </c>
      <c r="DM5" s="766"/>
      <c r="DN5" s="766"/>
      <c r="DO5" s="766"/>
      <c r="DP5" s="767"/>
      <c r="DQ5" s="735" t="s">
        <v>374</v>
      </c>
      <c r="DR5" s="736"/>
      <c r="DS5" s="736"/>
      <c r="DT5" s="736"/>
      <c r="DU5" s="737"/>
      <c r="DV5" s="735" t="s">
        <v>365</v>
      </c>
      <c r="DW5" s="736"/>
      <c r="DX5" s="736"/>
      <c r="DY5" s="736"/>
      <c r="DZ5" s="742"/>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15">
      <c r="A7" s="224">
        <v>1</v>
      </c>
      <c r="B7" s="751" t="s">
        <v>375</v>
      </c>
      <c r="C7" s="752"/>
      <c r="D7" s="752"/>
      <c r="E7" s="752"/>
      <c r="F7" s="752"/>
      <c r="G7" s="752"/>
      <c r="H7" s="752"/>
      <c r="I7" s="752"/>
      <c r="J7" s="752"/>
      <c r="K7" s="752"/>
      <c r="L7" s="752"/>
      <c r="M7" s="752"/>
      <c r="N7" s="752"/>
      <c r="O7" s="752"/>
      <c r="P7" s="753"/>
      <c r="Q7" s="754">
        <v>13446</v>
      </c>
      <c r="R7" s="755"/>
      <c r="S7" s="755"/>
      <c r="T7" s="755"/>
      <c r="U7" s="755"/>
      <c r="V7" s="755">
        <v>12888</v>
      </c>
      <c r="W7" s="755"/>
      <c r="X7" s="755"/>
      <c r="Y7" s="755"/>
      <c r="Z7" s="755"/>
      <c r="AA7" s="755">
        <v>558</v>
      </c>
      <c r="AB7" s="755"/>
      <c r="AC7" s="755"/>
      <c r="AD7" s="755"/>
      <c r="AE7" s="756"/>
      <c r="AF7" s="757">
        <v>441</v>
      </c>
      <c r="AG7" s="758"/>
      <c r="AH7" s="758"/>
      <c r="AI7" s="758"/>
      <c r="AJ7" s="759"/>
      <c r="AK7" s="760">
        <v>18</v>
      </c>
      <c r="AL7" s="761"/>
      <c r="AM7" s="761"/>
      <c r="AN7" s="761"/>
      <c r="AO7" s="761"/>
      <c r="AP7" s="761">
        <v>10055</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t="s">
        <v>563</v>
      </c>
      <c r="BT7" s="749"/>
      <c r="BU7" s="749"/>
      <c r="BV7" s="749"/>
      <c r="BW7" s="749"/>
      <c r="BX7" s="749"/>
      <c r="BY7" s="749"/>
      <c r="BZ7" s="749"/>
      <c r="CA7" s="749"/>
      <c r="CB7" s="749"/>
      <c r="CC7" s="749"/>
      <c r="CD7" s="749"/>
      <c r="CE7" s="749"/>
      <c r="CF7" s="749"/>
      <c r="CG7" s="764"/>
      <c r="CH7" s="745" t="s">
        <v>565</v>
      </c>
      <c r="CI7" s="746"/>
      <c r="CJ7" s="746"/>
      <c r="CK7" s="746"/>
      <c r="CL7" s="747"/>
      <c r="CM7" s="745">
        <v>11</v>
      </c>
      <c r="CN7" s="746"/>
      <c r="CO7" s="746"/>
      <c r="CP7" s="746"/>
      <c r="CQ7" s="747"/>
      <c r="CR7" s="745">
        <v>5</v>
      </c>
      <c r="CS7" s="746"/>
      <c r="CT7" s="746"/>
      <c r="CU7" s="746"/>
      <c r="CV7" s="747"/>
      <c r="CW7" s="745" t="s">
        <v>565</v>
      </c>
      <c r="CX7" s="746"/>
      <c r="CY7" s="746"/>
      <c r="CZ7" s="746"/>
      <c r="DA7" s="747"/>
      <c r="DB7" s="745" t="s">
        <v>565</v>
      </c>
      <c r="DC7" s="746"/>
      <c r="DD7" s="746"/>
      <c r="DE7" s="746"/>
      <c r="DF7" s="747"/>
      <c r="DG7" s="745" t="s">
        <v>565</v>
      </c>
      <c r="DH7" s="746"/>
      <c r="DI7" s="746"/>
      <c r="DJ7" s="746"/>
      <c r="DK7" s="747"/>
      <c r="DL7" s="745" t="s">
        <v>565</v>
      </c>
      <c r="DM7" s="746"/>
      <c r="DN7" s="746"/>
      <c r="DO7" s="746"/>
      <c r="DP7" s="747"/>
      <c r="DQ7" s="745" t="s">
        <v>565</v>
      </c>
      <c r="DR7" s="746"/>
      <c r="DS7" s="746"/>
      <c r="DT7" s="746"/>
      <c r="DU7" s="747"/>
      <c r="DV7" s="748"/>
      <c r="DW7" s="749"/>
      <c r="DX7" s="749"/>
      <c r="DY7" s="749"/>
      <c r="DZ7" s="750"/>
      <c r="EA7" s="222"/>
    </row>
    <row r="8" spans="1:131" s="223" customFormat="1" ht="26.25" customHeight="1" x14ac:dyDescent="0.15">
      <c r="A8" s="226">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1"/>
      <c r="AL8" s="772"/>
      <c r="AM8" s="772"/>
      <c r="AN8" s="772"/>
      <c r="AO8" s="772"/>
      <c r="AP8" s="772"/>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c r="BS8" s="775" t="s">
        <v>564</v>
      </c>
      <c r="BT8" s="776"/>
      <c r="BU8" s="776"/>
      <c r="BV8" s="776"/>
      <c r="BW8" s="776"/>
      <c r="BX8" s="776"/>
      <c r="BY8" s="776"/>
      <c r="BZ8" s="776"/>
      <c r="CA8" s="776"/>
      <c r="CB8" s="776"/>
      <c r="CC8" s="776"/>
      <c r="CD8" s="776"/>
      <c r="CE8" s="776"/>
      <c r="CF8" s="776"/>
      <c r="CG8" s="777"/>
      <c r="CH8" s="778">
        <v>360</v>
      </c>
      <c r="CI8" s="779"/>
      <c r="CJ8" s="779"/>
      <c r="CK8" s="779"/>
      <c r="CL8" s="780"/>
      <c r="CM8" s="778">
        <v>152</v>
      </c>
      <c r="CN8" s="779"/>
      <c r="CO8" s="779"/>
      <c r="CP8" s="779"/>
      <c r="CQ8" s="780"/>
      <c r="CR8" s="778">
        <v>15</v>
      </c>
      <c r="CS8" s="779"/>
      <c r="CT8" s="779"/>
      <c r="CU8" s="779"/>
      <c r="CV8" s="780"/>
      <c r="CW8" s="778">
        <v>161</v>
      </c>
      <c r="CX8" s="779"/>
      <c r="CY8" s="779"/>
      <c r="CZ8" s="779"/>
      <c r="DA8" s="780"/>
      <c r="DB8" s="778" t="s">
        <v>565</v>
      </c>
      <c r="DC8" s="779"/>
      <c r="DD8" s="779"/>
      <c r="DE8" s="779"/>
      <c r="DF8" s="780"/>
      <c r="DG8" s="778" t="s">
        <v>565</v>
      </c>
      <c r="DH8" s="779"/>
      <c r="DI8" s="779"/>
      <c r="DJ8" s="779"/>
      <c r="DK8" s="780"/>
      <c r="DL8" s="778" t="s">
        <v>565</v>
      </c>
      <c r="DM8" s="779"/>
      <c r="DN8" s="779"/>
      <c r="DO8" s="779"/>
      <c r="DP8" s="780"/>
      <c r="DQ8" s="778" t="s">
        <v>565</v>
      </c>
      <c r="DR8" s="779"/>
      <c r="DS8" s="779"/>
      <c r="DT8" s="779"/>
      <c r="DU8" s="780"/>
      <c r="DV8" s="775"/>
      <c r="DW8" s="776"/>
      <c r="DX8" s="776"/>
      <c r="DY8" s="776"/>
      <c r="DZ8" s="781"/>
      <c r="EA8" s="222"/>
    </row>
    <row r="9" spans="1:131" s="223" customFormat="1" ht="26.25" customHeight="1" x14ac:dyDescent="0.15">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22"/>
    </row>
    <row r="10" spans="1:131" s="223" customFormat="1" ht="26.25" customHeight="1" x14ac:dyDescent="0.15">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22"/>
    </row>
    <row r="11" spans="1:131" s="223" customFormat="1" ht="26.25" customHeight="1" x14ac:dyDescent="0.15">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22"/>
    </row>
    <row r="12" spans="1:131" s="223" customFormat="1" ht="26.25" customHeight="1" x14ac:dyDescent="0.15">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15">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15">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15">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15">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15">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15">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15">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15">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15">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
      <c r="A23" s="228" t="s">
        <v>377</v>
      </c>
      <c r="B23" s="791" t="s">
        <v>378</v>
      </c>
      <c r="C23" s="792"/>
      <c r="D23" s="792"/>
      <c r="E23" s="792"/>
      <c r="F23" s="792"/>
      <c r="G23" s="792"/>
      <c r="H23" s="792"/>
      <c r="I23" s="792"/>
      <c r="J23" s="792"/>
      <c r="K23" s="792"/>
      <c r="L23" s="792"/>
      <c r="M23" s="792"/>
      <c r="N23" s="792"/>
      <c r="O23" s="792"/>
      <c r="P23" s="793"/>
      <c r="Q23" s="794">
        <v>13446</v>
      </c>
      <c r="R23" s="795"/>
      <c r="S23" s="795"/>
      <c r="T23" s="795"/>
      <c r="U23" s="795"/>
      <c r="V23" s="795">
        <v>12888</v>
      </c>
      <c r="W23" s="795"/>
      <c r="X23" s="795"/>
      <c r="Y23" s="795"/>
      <c r="Z23" s="795"/>
      <c r="AA23" s="795">
        <v>558</v>
      </c>
      <c r="AB23" s="795"/>
      <c r="AC23" s="795"/>
      <c r="AD23" s="795"/>
      <c r="AE23" s="796"/>
      <c r="AF23" s="797">
        <v>441</v>
      </c>
      <c r="AG23" s="795"/>
      <c r="AH23" s="795"/>
      <c r="AI23" s="795"/>
      <c r="AJ23" s="798"/>
      <c r="AK23" s="799"/>
      <c r="AL23" s="800"/>
      <c r="AM23" s="800"/>
      <c r="AN23" s="800"/>
      <c r="AO23" s="800"/>
      <c r="AP23" s="795">
        <v>10055</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365</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15">
      <c r="A28" s="230">
        <v>1</v>
      </c>
      <c r="B28" s="751" t="s">
        <v>389</v>
      </c>
      <c r="C28" s="752"/>
      <c r="D28" s="752"/>
      <c r="E28" s="752"/>
      <c r="F28" s="752"/>
      <c r="G28" s="752"/>
      <c r="H28" s="752"/>
      <c r="I28" s="752"/>
      <c r="J28" s="752"/>
      <c r="K28" s="752"/>
      <c r="L28" s="752"/>
      <c r="M28" s="752"/>
      <c r="N28" s="752"/>
      <c r="O28" s="752"/>
      <c r="P28" s="753"/>
      <c r="Q28" s="824">
        <v>1803</v>
      </c>
      <c r="R28" s="825"/>
      <c r="S28" s="825"/>
      <c r="T28" s="825"/>
      <c r="U28" s="825"/>
      <c r="V28" s="825">
        <v>1772</v>
      </c>
      <c r="W28" s="825"/>
      <c r="X28" s="825"/>
      <c r="Y28" s="825"/>
      <c r="Z28" s="825"/>
      <c r="AA28" s="825">
        <v>31</v>
      </c>
      <c r="AB28" s="825"/>
      <c r="AC28" s="825"/>
      <c r="AD28" s="825"/>
      <c r="AE28" s="826"/>
      <c r="AF28" s="827">
        <v>31</v>
      </c>
      <c r="AG28" s="825"/>
      <c r="AH28" s="825"/>
      <c r="AI28" s="825"/>
      <c r="AJ28" s="828"/>
      <c r="AK28" s="829">
        <v>188</v>
      </c>
      <c r="AL28" s="830"/>
      <c r="AM28" s="830"/>
      <c r="AN28" s="830"/>
      <c r="AO28" s="830"/>
      <c r="AP28" s="830" t="s">
        <v>554</v>
      </c>
      <c r="AQ28" s="830"/>
      <c r="AR28" s="830"/>
      <c r="AS28" s="830"/>
      <c r="AT28" s="830"/>
      <c r="AU28" s="830" t="s">
        <v>554</v>
      </c>
      <c r="AV28" s="830"/>
      <c r="AW28" s="830"/>
      <c r="AX28" s="830"/>
      <c r="AY28" s="830"/>
      <c r="AZ28" s="831" t="s">
        <v>554</v>
      </c>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15">
      <c r="A29" s="230">
        <v>2</v>
      </c>
      <c r="B29" s="782" t="s">
        <v>390</v>
      </c>
      <c r="C29" s="783"/>
      <c r="D29" s="783"/>
      <c r="E29" s="783"/>
      <c r="F29" s="783"/>
      <c r="G29" s="783"/>
      <c r="H29" s="783"/>
      <c r="I29" s="783"/>
      <c r="J29" s="783"/>
      <c r="K29" s="783"/>
      <c r="L29" s="783"/>
      <c r="M29" s="783"/>
      <c r="N29" s="783"/>
      <c r="O29" s="783"/>
      <c r="P29" s="784"/>
      <c r="Q29" s="785">
        <v>271</v>
      </c>
      <c r="R29" s="786"/>
      <c r="S29" s="786"/>
      <c r="T29" s="786"/>
      <c r="U29" s="786"/>
      <c r="V29" s="786">
        <v>263</v>
      </c>
      <c r="W29" s="786"/>
      <c r="X29" s="786"/>
      <c r="Y29" s="786"/>
      <c r="Z29" s="786"/>
      <c r="AA29" s="786">
        <v>9</v>
      </c>
      <c r="AB29" s="786"/>
      <c r="AC29" s="786"/>
      <c r="AD29" s="786"/>
      <c r="AE29" s="787"/>
      <c r="AF29" s="788">
        <v>9</v>
      </c>
      <c r="AG29" s="789"/>
      <c r="AH29" s="789"/>
      <c r="AI29" s="789"/>
      <c r="AJ29" s="790"/>
      <c r="AK29" s="836">
        <v>88</v>
      </c>
      <c r="AL29" s="832"/>
      <c r="AM29" s="832"/>
      <c r="AN29" s="832"/>
      <c r="AO29" s="832"/>
      <c r="AP29" s="832" t="s">
        <v>554</v>
      </c>
      <c r="AQ29" s="832"/>
      <c r="AR29" s="832"/>
      <c r="AS29" s="832"/>
      <c r="AT29" s="832"/>
      <c r="AU29" s="832" t="s">
        <v>554</v>
      </c>
      <c r="AV29" s="832"/>
      <c r="AW29" s="832"/>
      <c r="AX29" s="832"/>
      <c r="AY29" s="832"/>
      <c r="AZ29" s="833" t="s">
        <v>554</v>
      </c>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15">
      <c r="A30" s="230">
        <v>3</v>
      </c>
      <c r="B30" s="782" t="s">
        <v>391</v>
      </c>
      <c r="C30" s="783"/>
      <c r="D30" s="783"/>
      <c r="E30" s="783"/>
      <c r="F30" s="783"/>
      <c r="G30" s="783"/>
      <c r="H30" s="783"/>
      <c r="I30" s="783"/>
      <c r="J30" s="783"/>
      <c r="K30" s="783"/>
      <c r="L30" s="783"/>
      <c r="M30" s="783"/>
      <c r="N30" s="783"/>
      <c r="O30" s="783"/>
      <c r="P30" s="784"/>
      <c r="Q30" s="785">
        <v>2890</v>
      </c>
      <c r="R30" s="786"/>
      <c r="S30" s="786"/>
      <c r="T30" s="786"/>
      <c r="U30" s="786"/>
      <c r="V30" s="786">
        <v>2817</v>
      </c>
      <c r="W30" s="786"/>
      <c r="X30" s="786"/>
      <c r="Y30" s="786"/>
      <c r="Z30" s="786"/>
      <c r="AA30" s="786">
        <v>72</v>
      </c>
      <c r="AB30" s="786"/>
      <c r="AC30" s="786"/>
      <c r="AD30" s="786"/>
      <c r="AE30" s="787"/>
      <c r="AF30" s="788">
        <v>72</v>
      </c>
      <c r="AG30" s="789"/>
      <c r="AH30" s="789"/>
      <c r="AI30" s="789"/>
      <c r="AJ30" s="790"/>
      <c r="AK30" s="836">
        <v>541</v>
      </c>
      <c r="AL30" s="832"/>
      <c r="AM30" s="832"/>
      <c r="AN30" s="832"/>
      <c r="AO30" s="832"/>
      <c r="AP30" s="832" t="s">
        <v>554</v>
      </c>
      <c r="AQ30" s="832"/>
      <c r="AR30" s="832"/>
      <c r="AS30" s="832"/>
      <c r="AT30" s="832"/>
      <c r="AU30" s="832" t="s">
        <v>554</v>
      </c>
      <c r="AV30" s="832"/>
      <c r="AW30" s="832"/>
      <c r="AX30" s="832"/>
      <c r="AY30" s="832"/>
      <c r="AZ30" s="833" t="s">
        <v>554</v>
      </c>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15">
      <c r="A31" s="230">
        <v>4</v>
      </c>
      <c r="B31" s="782" t="s">
        <v>392</v>
      </c>
      <c r="C31" s="783"/>
      <c r="D31" s="783"/>
      <c r="E31" s="783"/>
      <c r="F31" s="783"/>
      <c r="G31" s="783"/>
      <c r="H31" s="783"/>
      <c r="I31" s="783"/>
      <c r="J31" s="783"/>
      <c r="K31" s="783"/>
      <c r="L31" s="783"/>
      <c r="M31" s="783"/>
      <c r="N31" s="783"/>
      <c r="O31" s="783"/>
      <c r="P31" s="784"/>
      <c r="Q31" s="785">
        <v>24</v>
      </c>
      <c r="R31" s="786"/>
      <c r="S31" s="786"/>
      <c r="T31" s="786"/>
      <c r="U31" s="786"/>
      <c r="V31" s="786">
        <v>23</v>
      </c>
      <c r="W31" s="786"/>
      <c r="X31" s="786"/>
      <c r="Y31" s="786"/>
      <c r="Z31" s="786"/>
      <c r="AA31" s="786">
        <v>1</v>
      </c>
      <c r="AB31" s="786"/>
      <c r="AC31" s="786"/>
      <c r="AD31" s="786"/>
      <c r="AE31" s="787"/>
      <c r="AF31" s="788">
        <v>1</v>
      </c>
      <c r="AG31" s="789"/>
      <c r="AH31" s="789"/>
      <c r="AI31" s="789"/>
      <c r="AJ31" s="790"/>
      <c r="AK31" s="836">
        <v>17</v>
      </c>
      <c r="AL31" s="832"/>
      <c r="AM31" s="832"/>
      <c r="AN31" s="832"/>
      <c r="AO31" s="832"/>
      <c r="AP31" s="832" t="s">
        <v>554</v>
      </c>
      <c r="AQ31" s="832"/>
      <c r="AR31" s="832"/>
      <c r="AS31" s="832"/>
      <c r="AT31" s="832"/>
      <c r="AU31" s="832" t="s">
        <v>554</v>
      </c>
      <c r="AV31" s="832"/>
      <c r="AW31" s="832"/>
      <c r="AX31" s="832"/>
      <c r="AY31" s="832"/>
      <c r="AZ31" s="833" t="s">
        <v>554</v>
      </c>
      <c r="BA31" s="833"/>
      <c r="BB31" s="833"/>
      <c r="BC31" s="833"/>
      <c r="BD31" s="833"/>
      <c r="BE31" s="834"/>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15">
      <c r="A32" s="230">
        <v>5</v>
      </c>
      <c r="B32" s="782" t="s">
        <v>393</v>
      </c>
      <c r="C32" s="783"/>
      <c r="D32" s="783"/>
      <c r="E32" s="783"/>
      <c r="F32" s="783"/>
      <c r="G32" s="783"/>
      <c r="H32" s="783"/>
      <c r="I32" s="783"/>
      <c r="J32" s="783"/>
      <c r="K32" s="783"/>
      <c r="L32" s="783"/>
      <c r="M32" s="783"/>
      <c r="N32" s="783"/>
      <c r="O32" s="783"/>
      <c r="P32" s="784"/>
      <c r="Q32" s="785">
        <v>487</v>
      </c>
      <c r="R32" s="786"/>
      <c r="S32" s="786"/>
      <c r="T32" s="786"/>
      <c r="U32" s="786"/>
      <c r="V32" s="786">
        <v>416</v>
      </c>
      <c r="W32" s="786"/>
      <c r="X32" s="786"/>
      <c r="Y32" s="786"/>
      <c r="Z32" s="786"/>
      <c r="AA32" s="786">
        <v>70</v>
      </c>
      <c r="AB32" s="786"/>
      <c r="AC32" s="786"/>
      <c r="AD32" s="786"/>
      <c r="AE32" s="787"/>
      <c r="AF32" s="788">
        <v>284</v>
      </c>
      <c r="AG32" s="789"/>
      <c r="AH32" s="789"/>
      <c r="AI32" s="789"/>
      <c r="AJ32" s="790"/>
      <c r="AK32" s="836">
        <v>105</v>
      </c>
      <c r="AL32" s="832"/>
      <c r="AM32" s="832"/>
      <c r="AN32" s="832"/>
      <c r="AO32" s="832"/>
      <c r="AP32" s="832">
        <v>1888</v>
      </c>
      <c r="AQ32" s="832"/>
      <c r="AR32" s="832"/>
      <c r="AS32" s="832"/>
      <c r="AT32" s="832"/>
      <c r="AU32" s="832">
        <v>778</v>
      </c>
      <c r="AV32" s="832"/>
      <c r="AW32" s="832"/>
      <c r="AX32" s="832"/>
      <c r="AY32" s="832"/>
      <c r="AZ32" s="833" t="s">
        <v>554</v>
      </c>
      <c r="BA32" s="833"/>
      <c r="BB32" s="833"/>
      <c r="BC32" s="833"/>
      <c r="BD32" s="833"/>
      <c r="BE32" s="834" t="s">
        <v>394</v>
      </c>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15">
      <c r="A33" s="230">
        <v>6</v>
      </c>
      <c r="B33" s="782" t="s">
        <v>395</v>
      </c>
      <c r="C33" s="783"/>
      <c r="D33" s="783"/>
      <c r="E33" s="783"/>
      <c r="F33" s="783"/>
      <c r="G33" s="783"/>
      <c r="H33" s="783"/>
      <c r="I33" s="783"/>
      <c r="J33" s="783"/>
      <c r="K33" s="783"/>
      <c r="L33" s="783"/>
      <c r="M33" s="783"/>
      <c r="N33" s="783"/>
      <c r="O33" s="783"/>
      <c r="P33" s="784"/>
      <c r="Q33" s="785">
        <f>343+70</f>
        <v>413</v>
      </c>
      <c r="R33" s="786"/>
      <c r="S33" s="786"/>
      <c r="T33" s="786"/>
      <c r="U33" s="786"/>
      <c r="V33" s="786">
        <f>341+69</f>
        <v>410</v>
      </c>
      <c r="W33" s="786"/>
      <c r="X33" s="786"/>
      <c r="Y33" s="786"/>
      <c r="Z33" s="786"/>
      <c r="AA33" s="786">
        <f>2+1</f>
        <v>3</v>
      </c>
      <c r="AB33" s="786"/>
      <c r="AC33" s="786"/>
      <c r="AD33" s="786"/>
      <c r="AE33" s="787"/>
      <c r="AF33" s="788">
        <v>43</v>
      </c>
      <c r="AG33" s="789"/>
      <c r="AH33" s="789"/>
      <c r="AI33" s="789"/>
      <c r="AJ33" s="790"/>
      <c r="AK33" s="836">
        <f>366+31</f>
        <v>397</v>
      </c>
      <c r="AL33" s="832"/>
      <c r="AM33" s="832"/>
      <c r="AN33" s="832"/>
      <c r="AO33" s="832"/>
      <c r="AP33" s="832">
        <v>4247</v>
      </c>
      <c r="AQ33" s="832"/>
      <c r="AR33" s="832"/>
      <c r="AS33" s="832"/>
      <c r="AT33" s="832"/>
      <c r="AU33" s="832">
        <v>4247</v>
      </c>
      <c r="AV33" s="832"/>
      <c r="AW33" s="832"/>
      <c r="AX33" s="832"/>
      <c r="AY33" s="832"/>
      <c r="AZ33" s="833" t="s">
        <v>554</v>
      </c>
      <c r="BA33" s="833"/>
      <c r="BB33" s="833"/>
      <c r="BC33" s="833"/>
      <c r="BD33" s="833"/>
      <c r="BE33" s="834" t="s">
        <v>394</v>
      </c>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15">
      <c r="A34" s="23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15">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15">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15">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15">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15">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15">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15">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15">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15">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15">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15">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15">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15">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15">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15">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15">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15">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15">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15">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15">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15">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15">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15">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15">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15">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15">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15">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396</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
      <c r="A63" s="228" t="s">
        <v>377</v>
      </c>
      <c r="B63" s="791" t="s">
        <v>397</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440</v>
      </c>
      <c r="AG63" s="846"/>
      <c r="AH63" s="846"/>
      <c r="AI63" s="846"/>
      <c r="AJ63" s="847"/>
      <c r="AK63" s="848"/>
      <c r="AL63" s="843"/>
      <c r="AM63" s="843"/>
      <c r="AN63" s="843"/>
      <c r="AO63" s="843"/>
      <c r="AP63" s="846">
        <v>6135</v>
      </c>
      <c r="AQ63" s="846"/>
      <c r="AR63" s="846"/>
      <c r="AS63" s="846"/>
      <c r="AT63" s="846"/>
      <c r="AU63" s="846">
        <v>5025</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15">
      <c r="A66" s="729" t="s">
        <v>399</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6" t="s">
        <v>384</v>
      </c>
      <c r="AG66" s="817"/>
      <c r="AH66" s="817"/>
      <c r="AI66" s="817"/>
      <c r="AJ66" s="857"/>
      <c r="AK66" s="735" t="s">
        <v>385</v>
      </c>
      <c r="AL66" s="730"/>
      <c r="AM66" s="730"/>
      <c r="AN66" s="730"/>
      <c r="AO66" s="731"/>
      <c r="AP66" s="735" t="s">
        <v>386</v>
      </c>
      <c r="AQ66" s="736"/>
      <c r="AR66" s="736"/>
      <c r="AS66" s="736"/>
      <c r="AT66" s="737"/>
      <c r="AU66" s="735" t="s">
        <v>400</v>
      </c>
      <c r="AV66" s="736"/>
      <c r="AW66" s="736"/>
      <c r="AX66" s="736"/>
      <c r="AY66" s="737"/>
      <c r="AZ66" s="735" t="s">
        <v>365</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555</v>
      </c>
      <c r="C68" s="872"/>
      <c r="D68" s="872"/>
      <c r="E68" s="872"/>
      <c r="F68" s="872"/>
      <c r="G68" s="872"/>
      <c r="H68" s="872"/>
      <c r="I68" s="872"/>
      <c r="J68" s="872"/>
      <c r="K68" s="872"/>
      <c r="L68" s="872"/>
      <c r="M68" s="872"/>
      <c r="N68" s="872"/>
      <c r="O68" s="872"/>
      <c r="P68" s="873"/>
      <c r="Q68" s="874">
        <v>2533</v>
      </c>
      <c r="R68" s="868"/>
      <c r="S68" s="868"/>
      <c r="T68" s="868"/>
      <c r="U68" s="868"/>
      <c r="V68" s="868">
        <v>2505</v>
      </c>
      <c r="W68" s="868"/>
      <c r="X68" s="868"/>
      <c r="Y68" s="868"/>
      <c r="Z68" s="868"/>
      <c r="AA68" s="868">
        <v>28</v>
      </c>
      <c r="AB68" s="868"/>
      <c r="AC68" s="868"/>
      <c r="AD68" s="868"/>
      <c r="AE68" s="868"/>
      <c r="AF68" s="868">
        <v>28</v>
      </c>
      <c r="AG68" s="868"/>
      <c r="AH68" s="868"/>
      <c r="AI68" s="868"/>
      <c r="AJ68" s="868"/>
      <c r="AK68" s="868">
        <v>34</v>
      </c>
      <c r="AL68" s="868"/>
      <c r="AM68" s="868"/>
      <c r="AN68" s="868"/>
      <c r="AO68" s="868"/>
      <c r="AP68" s="868">
        <v>1197</v>
      </c>
      <c r="AQ68" s="868"/>
      <c r="AR68" s="868"/>
      <c r="AS68" s="868"/>
      <c r="AT68" s="868"/>
      <c r="AU68" s="868">
        <v>918</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556</v>
      </c>
      <c r="C69" s="876"/>
      <c r="D69" s="876"/>
      <c r="E69" s="876"/>
      <c r="F69" s="876"/>
      <c r="G69" s="876"/>
      <c r="H69" s="876"/>
      <c r="I69" s="876"/>
      <c r="J69" s="876"/>
      <c r="K69" s="876"/>
      <c r="L69" s="876"/>
      <c r="M69" s="876"/>
      <c r="N69" s="876"/>
      <c r="O69" s="876"/>
      <c r="P69" s="877"/>
      <c r="Q69" s="878">
        <v>2065</v>
      </c>
      <c r="R69" s="832"/>
      <c r="S69" s="832"/>
      <c r="T69" s="832"/>
      <c r="U69" s="832"/>
      <c r="V69" s="832">
        <v>1970</v>
      </c>
      <c r="W69" s="832"/>
      <c r="X69" s="832"/>
      <c r="Y69" s="832"/>
      <c r="Z69" s="832"/>
      <c r="AA69" s="832">
        <v>95</v>
      </c>
      <c r="AB69" s="832"/>
      <c r="AC69" s="832"/>
      <c r="AD69" s="832"/>
      <c r="AE69" s="832"/>
      <c r="AF69" s="832">
        <v>-37</v>
      </c>
      <c r="AG69" s="832"/>
      <c r="AH69" s="832"/>
      <c r="AI69" s="832"/>
      <c r="AJ69" s="832"/>
      <c r="AK69" s="832">
        <v>825</v>
      </c>
      <c r="AL69" s="832"/>
      <c r="AM69" s="832"/>
      <c r="AN69" s="832"/>
      <c r="AO69" s="832"/>
      <c r="AP69" s="832">
        <v>455</v>
      </c>
      <c r="AQ69" s="832"/>
      <c r="AR69" s="832"/>
      <c r="AS69" s="832"/>
      <c r="AT69" s="832"/>
      <c r="AU69" s="832">
        <v>107</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557</v>
      </c>
      <c r="C70" s="876"/>
      <c r="D70" s="876"/>
      <c r="E70" s="876"/>
      <c r="F70" s="876"/>
      <c r="G70" s="876"/>
      <c r="H70" s="876"/>
      <c r="I70" s="876"/>
      <c r="J70" s="876"/>
      <c r="K70" s="876"/>
      <c r="L70" s="876"/>
      <c r="M70" s="876"/>
      <c r="N70" s="876"/>
      <c r="O70" s="876"/>
      <c r="P70" s="877"/>
      <c r="Q70" s="878">
        <v>801</v>
      </c>
      <c r="R70" s="832"/>
      <c r="S70" s="832"/>
      <c r="T70" s="832"/>
      <c r="U70" s="832"/>
      <c r="V70" s="832">
        <v>772</v>
      </c>
      <c r="W70" s="832"/>
      <c r="X70" s="832"/>
      <c r="Y70" s="832"/>
      <c r="Z70" s="832"/>
      <c r="AA70" s="832">
        <v>30</v>
      </c>
      <c r="AB70" s="832"/>
      <c r="AC70" s="832"/>
      <c r="AD70" s="832"/>
      <c r="AE70" s="832"/>
      <c r="AF70" s="832">
        <v>30</v>
      </c>
      <c r="AG70" s="832"/>
      <c r="AH70" s="832"/>
      <c r="AI70" s="832"/>
      <c r="AJ70" s="832"/>
      <c r="AK70" s="832">
        <v>35</v>
      </c>
      <c r="AL70" s="832"/>
      <c r="AM70" s="832"/>
      <c r="AN70" s="832"/>
      <c r="AO70" s="832"/>
      <c r="AP70" s="832">
        <v>577</v>
      </c>
      <c r="AQ70" s="832"/>
      <c r="AR70" s="832"/>
      <c r="AS70" s="832"/>
      <c r="AT70" s="832"/>
      <c r="AU70" s="832">
        <v>53</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t="s">
        <v>558</v>
      </c>
      <c r="C71" s="876"/>
      <c r="D71" s="876"/>
      <c r="E71" s="876"/>
      <c r="F71" s="876"/>
      <c r="G71" s="876"/>
      <c r="H71" s="876"/>
      <c r="I71" s="876"/>
      <c r="J71" s="876"/>
      <c r="K71" s="876"/>
      <c r="L71" s="876"/>
      <c r="M71" s="876"/>
      <c r="N71" s="876"/>
      <c r="O71" s="876"/>
      <c r="P71" s="877"/>
      <c r="Q71" s="878">
        <v>827</v>
      </c>
      <c r="R71" s="832"/>
      <c r="S71" s="832"/>
      <c r="T71" s="832"/>
      <c r="U71" s="832"/>
      <c r="V71" s="832">
        <v>804</v>
      </c>
      <c r="W71" s="832"/>
      <c r="X71" s="832"/>
      <c r="Y71" s="832"/>
      <c r="Z71" s="832"/>
      <c r="AA71" s="832">
        <v>23</v>
      </c>
      <c r="AB71" s="832"/>
      <c r="AC71" s="832"/>
      <c r="AD71" s="832"/>
      <c r="AE71" s="832"/>
      <c r="AF71" s="832">
        <v>23</v>
      </c>
      <c r="AG71" s="832"/>
      <c r="AH71" s="832"/>
      <c r="AI71" s="832"/>
      <c r="AJ71" s="832"/>
      <c r="AK71" s="832">
        <v>31</v>
      </c>
      <c r="AL71" s="832"/>
      <c r="AM71" s="832"/>
      <c r="AN71" s="832"/>
      <c r="AO71" s="832"/>
      <c r="AP71" s="832" t="s">
        <v>565</v>
      </c>
      <c r="AQ71" s="832"/>
      <c r="AR71" s="832"/>
      <c r="AS71" s="832"/>
      <c r="AT71" s="832"/>
      <c r="AU71" s="832" t="s">
        <v>565</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t="s">
        <v>559</v>
      </c>
      <c r="C72" s="876"/>
      <c r="D72" s="876"/>
      <c r="E72" s="876"/>
      <c r="F72" s="876"/>
      <c r="G72" s="876"/>
      <c r="H72" s="876"/>
      <c r="I72" s="876"/>
      <c r="J72" s="876"/>
      <c r="K72" s="876"/>
      <c r="L72" s="876"/>
      <c r="M72" s="876"/>
      <c r="N72" s="876"/>
      <c r="O72" s="876"/>
      <c r="P72" s="877"/>
      <c r="Q72" s="878">
        <v>6810</v>
      </c>
      <c r="R72" s="832"/>
      <c r="S72" s="832"/>
      <c r="T72" s="832"/>
      <c r="U72" s="832"/>
      <c r="V72" s="832">
        <v>6346</v>
      </c>
      <c r="W72" s="832"/>
      <c r="X72" s="832"/>
      <c r="Y72" s="832"/>
      <c r="Z72" s="832"/>
      <c r="AA72" s="832">
        <v>464</v>
      </c>
      <c r="AB72" s="832"/>
      <c r="AC72" s="832"/>
      <c r="AD72" s="832"/>
      <c r="AE72" s="832"/>
      <c r="AF72" s="832">
        <v>464</v>
      </c>
      <c r="AG72" s="832"/>
      <c r="AH72" s="832"/>
      <c r="AI72" s="832"/>
      <c r="AJ72" s="832"/>
      <c r="AK72" s="832">
        <v>800</v>
      </c>
      <c r="AL72" s="832"/>
      <c r="AM72" s="832"/>
      <c r="AN72" s="832"/>
      <c r="AO72" s="832"/>
      <c r="AP72" s="832" t="s">
        <v>565</v>
      </c>
      <c r="AQ72" s="832"/>
      <c r="AR72" s="832"/>
      <c r="AS72" s="832"/>
      <c r="AT72" s="832"/>
      <c r="AU72" s="832" t="s">
        <v>565</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t="s">
        <v>560</v>
      </c>
      <c r="C73" s="876"/>
      <c r="D73" s="876"/>
      <c r="E73" s="876"/>
      <c r="F73" s="876"/>
      <c r="G73" s="876"/>
      <c r="H73" s="876"/>
      <c r="I73" s="876"/>
      <c r="J73" s="876"/>
      <c r="K73" s="876"/>
      <c r="L73" s="876"/>
      <c r="M73" s="876"/>
      <c r="N73" s="876"/>
      <c r="O73" s="876"/>
      <c r="P73" s="877"/>
      <c r="Q73" s="878">
        <v>113</v>
      </c>
      <c r="R73" s="832"/>
      <c r="S73" s="832"/>
      <c r="T73" s="832"/>
      <c r="U73" s="832"/>
      <c r="V73" s="832">
        <v>113</v>
      </c>
      <c r="W73" s="832"/>
      <c r="X73" s="832"/>
      <c r="Y73" s="832"/>
      <c r="Z73" s="832"/>
      <c r="AA73" s="832" t="s">
        <v>554</v>
      </c>
      <c r="AB73" s="832"/>
      <c r="AC73" s="832"/>
      <c r="AD73" s="832"/>
      <c r="AE73" s="832"/>
      <c r="AF73" s="832" t="s">
        <v>554</v>
      </c>
      <c r="AG73" s="832"/>
      <c r="AH73" s="832"/>
      <c r="AI73" s="832"/>
      <c r="AJ73" s="832"/>
      <c r="AK73" s="832">
        <v>30</v>
      </c>
      <c r="AL73" s="832"/>
      <c r="AM73" s="832"/>
      <c r="AN73" s="832"/>
      <c r="AO73" s="832"/>
      <c r="AP73" s="832" t="s">
        <v>565</v>
      </c>
      <c r="AQ73" s="832"/>
      <c r="AR73" s="832"/>
      <c r="AS73" s="832"/>
      <c r="AT73" s="832"/>
      <c r="AU73" s="832" t="s">
        <v>565</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t="s">
        <v>561</v>
      </c>
      <c r="C74" s="876"/>
      <c r="D74" s="876"/>
      <c r="E74" s="876"/>
      <c r="F74" s="876"/>
      <c r="G74" s="876"/>
      <c r="H74" s="876"/>
      <c r="I74" s="876"/>
      <c r="J74" s="876"/>
      <c r="K74" s="876"/>
      <c r="L74" s="876"/>
      <c r="M74" s="876"/>
      <c r="N74" s="876"/>
      <c r="O74" s="876"/>
      <c r="P74" s="877"/>
      <c r="Q74" s="878">
        <v>731</v>
      </c>
      <c r="R74" s="832"/>
      <c r="S74" s="832"/>
      <c r="T74" s="832"/>
      <c r="U74" s="832"/>
      <c r="V74" s="832">
        <v>678</v>
      </c>
      <c r="W74" s="832"/>
      <c r="X74" s="832"/>
      <c r="Y74" s="832"/>
      <c r="Z74" s="832"/>
      <c r="AA74" s="832">
        <v>52</v>
      </c>
      <c r="AB74" s="832"/>
      <c r="AC74" s="832"/>
      <c r="AD74" s="832"/>
      <c r="AE74" s="832"/>
      <c r="AF74" s="832">
        <v>52</v>
      </c>
      <c r="AG74" s="832"/>
      <c r="AH74" s="832"/>
      <c r="AI74" s="832"/>
      <c r="AJ74" s="832"/>
      <c r="AK74" s="832">
        <v>12</v>
      </c>
      <c r="AL74" s="832"/>
      <c r="AM74" s="832"/>
      <c r="AN74" s="832"/>
      <c r="AO74" s="832"/>
      <c r="AP74" s="832" t="s">
        <v>565</v>
      </c>
      <c r="AQ74" s="832"/>
      <c r="AR74" s="832"/>
      <c r="AS74" s="832"/>
      <c r="AT74" s="832"/>
      <c r="AU74" s="832" t="s">
        <v>565</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t="s">
        <v>562</v>
      </c>
      <c r="C75" s="876"/>
      <c r="D75" s="876"/>
      <c r="E75" s="876"/>
      <c r="F75" s="876"/>
      <c r="G75" s="876"/>
      <c r="H75" s="876"/>
      <c r="I75" s="876"/>
      <c r="J75" s="876"/>
      <c r="K75" s="876"/>
      <c r="L75" s="876"/>
      <c r="M75" s="876"/>
      <c r="N75" s="876"/>
      <c r="O75" s="876"/>
      <c r="P75" s="877"/>
      <c r="Q75" s="879">
        <v>179788</v>
      </c>
      <c r="R75" s="880"/>
      <c r="S75" s="880"/>
      <c r="T75" s="880"/>
      <c r="U75" s="836"/>
      <c r="V75" s="881">
        <v>174350</v>
      </c>
      <c r="W75" s="880"/>
      <c r="X75" s="880"/>
      <c r="Y75" s="880"/>
      <c r="Z75" s="836"/>
      <c r="AA75" s="881">
        <v>5437</v>
      </c>
      <c r="AB75" s="880"/>
      <c r="AC75" s="880"/>
      <c r="AD75" s="880"/>
      <c r="AE75" s="836"/>
      <c r="AF75" s="881">
        <v>5433</v>
      </c>
      <c r="AG75" s="880"/>
      <c r="AH75" s="880"/>
      <c r="AI75" s="880"/>
      <c r="AJ75" s="836"/>
      <c r="AK75" s="881">
        <v>2748</v>
      </c>
      <c r="AL75" s="880"/>
      <c r="AM75" s="880"/>
      <c r="AN75" s="880"/>
      <c r="AO75" s="836"/>
      <c r="AP75" s="881" t="s">
        <v>565</v>
      </c>
      <c r="AQ75" s="880"/>
      <c r="AR75" s="880"/>
      <c r="AS75" s="880"/>
      <c r="AT75" s="836"/>
      <c r="AU75" s="881" t="s">
        <v>565</v>
      </c>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377</v>
      </c>
      <c r="B88" s="791" t="s">
        <v>401</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5993</v>
      </c>
      <c r="AG88" s="846"/>
      <c r="AH88" s="846"/>
      <c r="AI88" s="846"/>
      <c r="AJ88" s="846"/>
      <c r="AK88" s="843"/>
      <c r="AL88" s="843"/>
      <c r="AM88" s="843"/>
      <c r="AN88" s="843"/>
      <c r="AO88" s="843"/>
      <c r="AP88" s="846">
        <v>2229</v>
      </c>
      <c r="AQ88" s="846"/>
      <c r="AR88" s="846"/>
      <c r="AS88" s="846"/>
      <c r="AT88" s="846"/>
      <c r="AU88" s="846">
        <v>1078</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1" t="s">
        <v>402</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20</v>
      </c>
      <c r="CS102" s="854"/>
      <c r="CT102" s="854"/>
      <c r="CU102" s="854"/>
      <c r="CV102" s="893"/>
      <c r="CW102" s="892">
        <v>161</v>
      </c>
      <c r="CX102" s="854"/>
      <c r="CY102" s="854"/>
      <c r="CZ102" s="854"/>
      <c r="DA102" s="893"/>
      <c r="DB102" s="892" t="s">
        <v>566</v>
      </c>
      <c r="DC102" s="854"/>
      <c r="DD102" s="854"/>
      <c r="DE102" s="854"/>
      <c r="DF102" s="893"/>
      <c r="DG102" s="892" t="s">
        <v>566</v>
      </c>
      <c r="DH102" s="854"/>
      <c r="DI102" s="854"/>
      <c r="DJ102" s="854"/>
      <c r="DK102" s="893"/>
      <c r="DL102" s="892" t="s">
        <v>566</v>
      </c>
      <c r="DM102" s="854"/>
      <c r="DN102" s="854"/>
      <c r="DO102" s="854"/>
      <c r="DP102" s="893"/>
      <c r="DQ102" s="892" t="s">
        <v>566</v>
      </c>
      <c r="DR102" s="854"/>
      <c r="DS102" s="854"/>
      <c r="DT102" s="854"/>
      <c r="DU102" s="893"/>
      <c r="DV102" s="791"/>
      <c r="DW102" s="792"/>
      <c r="DX102" s="792"/>
      <c r="DY102" s="792"/>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409</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410</v>
      </c>
      <c r="AB109" s="895"/>
      <c r="AC109" s="895"/>
      <c r="AD109" s="895"/>
      <c r="AE109" s="896"/>
      <c r="AF109" s="894" t="s">
        <v>411</v>
      </c>
      <c r="AG109" s="895"/>
      <c r="AH109" s="895"/>
      <c r="AI109" s="895"/>
      <c r="AJ109" s="896"/>
      <c r="AK109" s="894" t="s">
        <v>295</v>
      </c>
      <c r="AL109" s="895"/>
      <c r="AM109" s="895"/>
      <c r="AN109" s="895"/>
      <c r="AO109" s="896"/>
      <c r="AP109" s="894" t="s">
        <v>412</v>
      </c>
      <c r="AQ109" s="895"/>
      <c r="AR109" s="895"/>
      <c r="AS109" s="895"/>
      <c r="AT109" s="897"/>
      <c r="AU109" s="914" t="s">
        <v>409</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410</v>
      </c>
      <c r="BR109" s="895"/>
      <c r="BS109" s="895"/>
      <c r="BT109" s="895"/>
      <c r="BU109" s="896"/>
      <c r="BV109" s="894" t="s">
        <v>411</v>
      </c>
      <c r="BW109" s="895"/>
      <c r="BX109" s="895"/>
      <c r="BY109" s="895"/>
      <c r="BZ109" s="896"/>
      <c r="CA109" s="894" t="s">
        <v>295</v>
      </c>
      <c r="CB109" s="895"/>
      <c r="CC109" s="895"/>
      <c r="CD109" s="895"/>
      <c r="CE109" s="896"/>
      <c r="CF109" s="915" t="s">
        <v>412</v>
      </c>
      <c r="CG109" s="915"/>
      <c r="CH109" s="915"/>
      <c r="CI109" s="915"/>
      <c r="CJ109" s="915"/>
      <c r="CK109" s="894" t="s">
        <v>413</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410</v>
      </c>
      <c r="DH109" s="895"/>
      <c r="DI109" s="895"/>
      <c r="DJ109" s="895"/>
      <c r="DK109" s="896"/>
      <c r="DL109" s="894" t="s">
        <v>411</v>
      </c>
      <c r="DM109" s="895"/>
      <c r="DN109" s="895"/>
      <c r="DO109" s="895"/>
      <c r="DP109" s="896"/>
      <c r="DQ109" s="894" t="s">
        <v>295</v>
      </c>
      <c r="DR109" s="895"/>
      <c r="DS109" s="895"/>
      <c r="DT109" s="895"/>
      <c r="DU109" s="896"/>
      <c r="DV109" s="894" t="s">
        <v>412</v>
      </c>
      <c r="DW109" s="895"/>
      <c r="DX109" s="895"/>
      <c r="DY109" s="895"/>
      <c r="DZ109" s="897"/>
    </row>
    <row r="110" spans="1:131" s="218" customFormat="1" ht="26.25" customHeight="1" x14ac:dyDescent="0.15">
      <c r="A110" s="898" t="s">
        <v>414</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1348225</v>
      </c>
      <c r="AB110" s="902"/>
      <c r="AC110" s="902"/>
      <c r="AD110" s="902"/>
      <c r="AE110" s="903"/>
      <c r="AF110" s="904">
        <v>1328389</v>
      </c>
      <c r="AG110" s="902"/>
      <c r="AH110" s="902"/>
      <c r="AI110" s="902"/>
      <c r="AJ110" s="903"/>
      <c r="AK110" s="904">
        <v>1196188</v>
      </c>
      <c r="AL110" s="902"/>
      <c r="AM110" s="902"/>
      <c r="AN110" s="902"/>
      <c r="AO110" s="903"/>
      <c r="AP110" s="905">
        <v>20.2</v>
      </c>
      <c r="AQ110" s="906"/>
      <c r="AR110" s="906"/>
      <c r="AS110" s="906"/>
      <c r="AT110" s="907"/>
      <c r="AU110" s="908" t="s">
        <v>69</v>
      </c>
      <c r="AV110" s="909"/>
      <c r="AW110" s="909"/>
      <c r="AX110" s="909"/>
      <c r="AY110" s="909"/>
      <c r="AZ110" s="931" t="s">
        <v>415</v>
      </c>
      <c r="BA110" s="899"/>
      <c r="BB110" s="899"/>
      <c r="BC110" s="899"/>
      <c r="BD110" s="899"/>
      <c r="BE110" s="899"/>
      <c r="BF110" s="899"/>
      <c r="BG110" s="899"/>
      <c r="BH110" s="899"/>
      <c r="BI110" s="899"/>
      <c r="BJ110" s="899"/>
      <c r="BK110" s="899"/>
      <c r="BL110" s="899"/>
      <c r="BM110" s="899"/>
      <c r="BN110" s="899"/>
      <c r="BO110" s="899"/>
      <c r="BP110" s="900"/>
      <c r="BQ110" s="932">
        <v>10929751</v>
      </c>
      <c r="BR110" s="933"/>
      <c r="BS110" s="933"/>
      <c r="BT110" s="933"/>
      <c r="BU110" s="933"/>
      <c r="BV110" s="933">
        <v>10526926</v>
      </c>
      <c r="BW110" s="933"/>
      <c r="BX110" s="933"/>
      <c r="BY110" s="933"/>
      <c r="BZ110" s="933"/>
      <c r="CA110" s="933">
        <v>10055351</v>
      </c>
      <c r="CB110" s="933"/>
      <c r="CC110" s="933"/>
      <c r="CD110" s="933"/>
      <c r="CE110" s="933"/>
      <c r="CF110" s="946">
        <v>170.1</v>
      </c>
      <c r="CG110" s="947"/>
      <c r="CH110" s="947"/>
      <c r="CI110" s="947"/>
      <c r="CJ110" s="947"/>
      <c r="CK110" s="948" t="s">
        <v>416</v>
      </c>
      <c r="CL110" s="949"/>
      <c r="CM110" s="931" t="s">
        <v>417</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15">
      <c r="A111" s="936" t="s">
        <v>418</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419</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420</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15">
      <c r="A112" s="954" t="s">
        <v>421</v>
      </c>
      <c r="B112" s="955"/>
      <c r="C112" s="925" t="s">
        <v>422</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423</v>
      </c>
      <c r="BA112" s="925"/>
      <c r="BB112" s="925"/>
      <c r="BC112" s="925"/>
      <c r="BD112" s="925"/>
      <c r="BE112" s="925"/>
      <c r="BF112" s="925"/>
      <c r="BG112" s="925"/>
      <c r="BH112" s="925"/>
      <c r="BI112" s="925"/>
      <c r="BJ112" s="925"/>
      <c r="BK112" s="925"/>
      <c r="BL112" s="925"/>
      <c r="BM112" s="925"/>
      <c r="BN112" s="925"/>
      <c r="BO112" s="925"/>
      <c r="BP112" s="926"/>
      <c r="BQ112" s="927">
        <v>5003527</v>
      </c>
      <c r="BR112" s="928"/>
      <c r="BS112" s="928"/>
      <c r="BT112" s="928"/>
      <c r="BU112" s="928"/>
      <c r="BV112" s="928">
        <v>4902281</v>
      </c>
      <c r="BW112" s="928"/>
      <c r="BX112" s="928"/>
      <c r="BY112" s="928"/>
      <c r="BZ112" s="928"/>
      <c r="CA112" s="928">
        <v>5025055</v>
      </c>
      <c r="CB112" s="928"/>
      <c r="CC112" s="928"/>
      <c r="CD112" s="928"/>
      <c r="CE112" s="928"/>
      <c r="CF112" s="922">
        <v>85</v>
      </c>
      <c r="CG112" s="923"/>
      <c r="CH112" s="923"/>
      <c r="CI112" s="923"/>
      <c r="CJ112" s="923"/>
      <c r="CK112" s="950"/>
      <c r="CL112" s="951"/>
      <c r="CM112" s="924" t="s">
        <v>424</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15">
      <c r="A113" s="956"/>
      <c r="B113" s="957"/>
      <c r="C113" s="925" t="s">
        <v>425</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386052</v>
      </c>
      <c r="AB113" s="940"/>
      <c r="AC113" s="940"/>
      <c r="AD113" s="940"/>
      <c r="AE113" s="941"/>
      <c r="AF113" s="942">
        <v>399992</v>
      </c>
      <c r="AG113" s="940"/>
      <c r="AH113" s="940"/>
      <c r="AI113" s="940"/>
      <c r="AJ113" s="941"/>
      <c r="AK113" s="942">
        <v>400504</v>
      </c>
      <c r="AL113" s="940"/>
      <c r="AM113" s="940"/>
      <c r="AN113" s="940"/>
      <c r="AO113" s="941"/>
      <c r="AP113" s="943">
        <v>6.8</v>
      </c>
      <c r="AQ113" s="944"/>
      <c r="AR113" s="944"/>
      <c r="AS113" s="944"/>
      <c r="AT113" s="945"/>
      <c r="AU113" s="910"/>
      <c r="AV113" s="911"/>
      <c r="AW113" s="911"/>
      <c r="AX113" s="911"/>
      <c r="AY113" s="911"/>
      <c r="AZ113" s="924" t="s">
        <v>426</v>
      </c>
      <c r="BA113" s="925"/>
      <c r="BB113" s="925"/>
      <c r="BC113" s="925"/>
      <c r="BD113" s="925"/>
      <c r="BE113" s="925"/>
      <c r="BF113" s="925"/>
      <c r="BG113" s="925"/>
      <c r="BH113" s="925"/>
      <c r="BI113" s="925"/>
      <c r="BJ113" s="925"/>
      <c r="BK113" s="925"/>
      <c r="BL113" s="925"/>
      <c r="BM113" s="925"/>
      <c r="BN113" s="925"/>
      <c r="BO113" s="925"/>
      <c r="BP113" s="926"/>
      <c r="BQ113" s="927">
        <v>1251584</v>
      </c>
      <c r="BR113" s="928"/>
      <c r="BS113" s="928"/>
      <c r="BT113" s="928"/>
      <c r="BU113" s="928"/>
      <c r="BV113" s="928">
        <v>1128703</v>
      </c>
      <c r="BW113" s="928"/>
      <c r="BX113" s="928"/>
      <c r="BY113" s="928"/>
      <c r="BZ113" s="928"/>
      <c r="CA113" s="928">
        <v>1077448</v>
      </c>
      <c r="CB113" s="928"/>
      <c r="CC113" s="928"/>
      <c r="CD113" s="928"/>
      <c r="CE113" s="928"/>
      <c r="CF113" s="922">
        <v>18.2</v>
      </c>
      <c r="CG113" s="923"/>
      <c r="CH113" s="923"/>
      <c r="CI113" s="923"/>
      <c r="CJ113" s="923"/>
      <c r="CK113" s="950"/>
      <c r="CL113" s="951"/>
      <c r="CM113" s="924" t="s">
        <v>427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15">
      <c r="A114" s="956"/>
      <c r="B114" s="957"/>
      <c r="C114" s="925" t="s">
        <v>428</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141365</v>
      </c>
      <c r="AB114" s="961"/>
      <c r="AC114" s="961"/>
      <c r="AD114" s="961"/>
      <c r="AE114" s="962"/>
      <c r="AF114" s="963">
        <v>140166</v>
      </c>
      <c r="AG114" s="961"/>
      <c r="AH114" s="961"/>
      <c r="AI114" s="961"/>
      <c r="AJ114" s="962"/>
      <c r="AK114" s="963">
        <v>125711</v>
      </c>
      <c r="AL114" s="961"/>
      <c r="AM114" s="961"/>
      <c r="AN114" s="961"/>
      <c r="AO114" s="962"/>
      <c r="AP114" s="964">
        <v>2.1</v>
      </c>
      <c r="AQ114" s="965"/>
      <c r="AR114" s="965"/>
      <c r="AS114" s="965"/>
      <c r="AT114" s="966"/>
      <c r="AU114" s="910"/>
      <c r="AV114" s="911"/>
      <c r="AW114" s="911"/>
      <c r="AX114" s="911"/>
      <c r="AY114" s="911"/>
      <c r="AZ114" s="924" t="s">
        <v>429</v>
      </c>
      <c r="BA114" s="925"/>
      <c r="BB114" s="925"/>
      <c r="BC114" s="925"/>
      <c r="BD114" s="925"/>
      <c r="BE114" s="925"/>
      <c r="BF114" s="925"/>
      <c r="BG114" s="925"/>
      <c r="BH114" s="925"/>
      <c r="BI114" s="925"/>
      <c r="BJ114" s="925"/>
      <c r="BK114" s="925"/>
      <c r="BL114" s="925"/>
      <c r="BM114" s="925"/>
      <c r="BN114" s="925"/>
      <c r="BO114" s="925"/>
      <c r="BP114" s="926"/>
      <c r="BQ114" s="927">
        <v>1121417</v>
      </c>
      <c r="BR114" s="928"/>
      <c r="BS114" s="928"/>
      <c r="BT114" s="928"/>
      <c r="BU114" s="928"/>
      <c r="BV114" s="928">
        <v>1112844</v>
      </c>
      <c r="BW114" s="928"/>
      <c r="BX114" s="928"/>
      <c r="BY114" s="928"/>
      <c r="BZ114" s="928"/>
      <c r="CA114" s="928">
        <v>1148245</v>
      </c>
      <c r="CB114" s="928"/>
      <c r="CC114" s="928"/>
      <c r="CD114" s="928"/>
      <c r="CE114" s="928"/>
      <c r="CF114" s="922">
        <v>19.399999999999999</v>
      </c>
      <c r="CG114" s="923"/>
      <c r="CH114" s="923"/>
      <c r="CI114" s="923"/>
      <c r="CJ114" s="923"/>
      <c r="CK114" s="950"/>
      <c r="CL114" s="951"/>
      <c r="CM114" s="924" t="s">
        <v>430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15">
      <c r="A115" s="956"/>
      <c r="B115" s="957"/>
      <c r="C115" s="925" t="s">
        <v>431</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229</v>
      </c>
      <c r="AB115" s="940"/>
      <c r="AC115" s="940"/>
      <c r="AD115" s="940"/>
      <c r="AE115" s="941"/>
      <c r="AF115" s="942">
        <v>139</v>
      </c>
      <c r="AG115" s="940"/>
      <c r="AH115" s="940"/>
      <c r="AI115" s="940"/>
      <c r="AJ115" s="941"/>
      <c r="AK115" s="942">
        <v>57</v>
      </c>
      <c r="AL115" s="940"/>
      <c r="AM115" s="940"/>
      <c r="AN115" s="940"/>
      <c r="AO115" s="941"/>
      <c r="AP115" s="943">
        <v>0</v>
      </c>
      <c r="AQ115" s="944"/>
      <c r="AR115" s="944"/>
      <c r="AS115" s="944"/>
      <c r="AT115" s="945"/>
      <c r="AU115" s="910"/>
      <c r="AV115" s="911"/>
      <c r="AW115" s="911"/>
      <c r="AX115" s="911"/>
      <c r="AY115" s="911"/>
      <c r="AZ115" s="924" t="s">
        <v>432</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433</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15">
      <c r="A116" s="958"/>
      <c r="B116" s="959"/>
      <c r="C116" s="967" t="s">
        <v>434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435</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436</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15">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437</v>
      </c>
      <c r="Z117" s="896"/>
      <c r="AA117" s="980">
        <v>1875871</v>
      </c>
      <c r="AB117" s="981"/>
      <c r="AC117" s="981"/>
      <c r="AD117" s="981"/>
      <c r="AE117" s="982"/>
      <c r="AF117" s="983">
        <v>1868686</v>
      </c>
      <c r="AG117" s="981"/>
      <c r="AH117" s="981"/>
      <c r="AI117" s="981"/>
      <c r="AJ117" s="982"/>
      <c r="AK117" s="983">
        <v>1722460</v>
      </c>
      <c r="AL117" s="981"/>
      <c r="AM117" s="981"/>
      <c r="AN117" s="981"/>
      <c r="AO117" s="982"/>
      <c r="AP117" s="984"/>
      <c r="AQ117" s="985"/>
      <c r="AR117" s="985"/>
      <c r="AS117" s="985"/>
      <c r="AT117" s="986"/>
      <c r="AU117" s="910"/>
      <c r="AV117" s="911"/>
      <c r="AW117" s="911"/>
      <c r="AX117" s="911"/>
      <c r="AY117" s="911"/>
      <c r="AZ117" s="976" t="s">
        <v>438</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439</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15">
      <c r="A118" s="914" t="s">
        <v>413</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410</v>
      </c>
      <c r="AB118" s="895"/>
      <c r="AC118" s="895"/>
      <c r="AD118" s="895"/>
      <c r="AE118" s="896"/>
      <c r="AF118" s="894" t="s">
        <v>411</v>
      </c>
      <c r="AG118" s="895"/>
      <c r="AH118" s="895"/>
      <c r="AI118" s="895"/>
      <c r="AJ118" s="896"/>
      <c r="AK118" s="894" t="s">
        <v>295</v>
      </c>
      <c r="AL118" s="895"/>
      <c r="AM118" s="895"/>
      <c r="AN118" s="895"/>
      <c r="AO118" s="896"/>
      <c r="AP118" s="972" t="s">
        <v>412</v>
      </c>
      <c r="AQ118" s="973"/>
      <c r="AR118" s="973"/>
      <c r="AS118" s="973"/>
      <c r="AT118" s="974"/>
      <c r="AU118" s="910"/>
      <c r="AV118" s="911"/>
      <c r="AW118" s="911"/>
      <c r="AX118" s="911"/>
      <c r="AY118" s="911"/>
      <c r="AZ118" s="975" t="s">
        <v>440</v>
      </c>
      <c r="BA118" s="967"/>
      <c r="BB118" s="967"/>
      <c r="BC118" s="967"/>
      <c r="BD118" s="967"/>
      <c r="BE118" s="967"/>
      <c r="BF118" s="967"/>
      <c r="BG118" s="967"/>
      <c r="BH118" s="967"/>
      <c r="BI118" s="967"/>
      <c r="BJ118" s="967"/>
      <c r="BK118" s="967"/>
      <c r="BL118" s="967"/>
      <c r="BM118" s="967"/>
      <c r="BN118" s="967"/>
      <c r="BO118" s="967"/>
      <c r="BP118" s="968"/>
      <c r="BQ118" s="1001">
        <v>25522</v>
      </c>
      <c r="BR118" s="1002"/>
      <c r="BS118" s="1002"/>
      <c r="BT118" s="1002"/>
      <c r="BU118" s="1002"/>
      <c r="BV118" s="1002">
        <v>4743</v>
      </c>
      <c r="BW118" s="1002"/>
      <c r="BX118" s="1002"/>
      <c r="BY118" s="1002"/>
      <c r="BZ118" s="1002"/>
      <c r="CA118" s="1002" t="s">
        <v>122</v>
      </c>
      <c r="CB118" s="1002"/>
      <c r="CC118" s="1002"/>
      <c r="CD118" s="1002"/>
      <c r="CE118" s="1002"/>
      <c r="CF118" s="922" t="s">
        <v>122</v>
      </c>
      <c r="CG118" s="923"/>
      <c r="CH118" s="923"/>
      <c r="CI118" s="923"/>
      <c r="CJ118" s="923"/>
      <c r="CK118" s="950"/>
      <c r="CL118" s="951"/>
      <c r="CM118" s="924" t="s">
        <v>441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15">
      <c r="A119" s="1058" t="s">
        <v>416</v>
      </c>
      <c r="B119" s="949"/>
      <c r="C119" s="931" t="s">
        <v>417</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442</v>
      </c>
      <c r="BP119" s="1007"/>
      <c r="BQ119" s="1001">
        <v>18331801</v>
      </c>
      <c r="BR119" s="1002"/>
      <c r="BS119" s="1002"/>
      <c r="BT119" s="1002"/>
      <c r="BU119" s="1002"/>
      <c r="BV119" s="1002">
        <v>17675497</v>
      </c>
      <c r="BW119" s="1002"/>
      <c r="BX119" s="1002"/>
      <c r="BY119" s="1002"/>
      <c r="BZ119" s="1002"/>
      <c r="CA119" s="1002">
        <v>17306099</v>
      </c>
      <c r="CB119" s="1002"/>
      <c r="CC119" s="1002"/>
      <c r="CD119" s="1002"/>
      <c r="CE119" s="1002"/>
      <c r="CF119" s="1003"/>
      <c r="CG119" s="1004"/>
      <c r="CH119" s="1004"/>
      <c r="CI119" s="1004"/>
      <c r="CJ119" s="1005"/>
      <c r="CK119" s="952"/>
      <c r="CL119" s="953"/>
      <c r="CM119" s="975" t="s">
        <v>443</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15">
      <c r="A120" s="1059"/>
      <c r="B120" s="951"/>
      <c r="C120" s="924" t="s">
        <v>420</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444</v>
      </c>
      <c r="AV120" s="994"/>
      <c r="AW120" s="994"/>
      <c r="AX120" s="994"/>
      <c r="AY120" s="995"/>
      <c r="AZ120" s="931" t="s">
        <v>445</v>
      </c>
      <c r="BA120" s="899"/>
      <c r="BB120" s="899"/>
      <c r="BC120" s="899"/>
      <c r="BD120" s="899"/>
      <c r="BE120" s="899"/>
      <c r="BF120" s="899"/>
      <c r="BG120" s="899"/>
      <c r="BH120" s="899"/>
      <c r="BI120" s="899"/>
      <c r="BJ120" s="899"/>
      <c r="BK120" s="899"/>
      <c r="BL120" s="899"/>
      <c r="BM120" s="899"/>
      <c r="BN120" s="899"/>
      <c r="BO120" s="899"/>
      <c r="BP120" s="900"/>
      <c r="BQ120" s="932">
        <v>2866444</v>
      </c>
      <c r="BR120" s="933"/>
      <c r="BS120" s="933"/>
      <c r="BT120" s="933"/>
      <c r="BU120" s="933"/>
      <c r="BV120" s="933">
        <v>2727601</v>
      </c>
      <c r="BW120" s="933"/>
      <c r="BX120" s="933"/>
      <c r="BY120" s="933"/>
      <c r="BZ120" s="933"/>
      <c r="CA120" s="933">
        <v>2590753</v>
      </c>
      <c r="CB120" s="933"/>
      <c r="CC120" s="933"/>
      <c r="CD120" s="933"/>
      <c r="CE120" s="933"/>
      <c r="CF120" s="946">
        <v>43.8</v>
      </c>
      <c r="CG120" s="947"/>
      <c r="CH120" s="947"/>
      <c r="CI120" s="947"/>
      <c r="CJ120" s="947"/>
      <c r="CK120" s="1008" t="s">
        <v>446</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4247398</v>
      </c>
      <c r="DR120" s="933"/>
      <c r="DS120" s="933"/>
      <c r="DT120" s="933"/>
      <c r="DU120" s="933"/>
      <c r="DV120" s="934">
        <v>71.8</v>
      </c>
      <c r="DW120" s="934"/>
      <c r="DX120" s="934"/>
      <c r="DY120" s="934"/>
      <c r="DZ120" s="935"/>
    </row>
    <row r="121" spans="1:130" s="218" customFormat="1" ht="26.25" customHeight="1" x14ac:dyDescent="0.15">
      <c r="A121" s="1059"/>
      <c r="B121" s="951"/>
      <c r="C121" s="976" t="s">
        <v>447</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448</v>
      </c>
      <c r="BA121" s="925"/>
      <c r="BB121" s="925"/>
      <c r="BC121" s="925"/>
      <c r="BD121" s="925"/>
      <c r="BE121" s="925"/>
      <c r="BF121" s="925"/>
      <c r="BG121" s="925"/>
      <c r="BH121" s="925"/>
      <c r="BI121" s="925"/>
      <c r="BJ121" s="925"/>
      <c r="BK121" s="925"/>
      <c r="BL121" s="925"/>
      <c r="BM121" s="925"/>
      <c r="BN121" s="925"/>
      <c r="BO121" s="925"/>
      <c r="BP121" s="926"/>
      <c r="BQ121" s="927">
        <v>8303</v>
      </c>
      <c r="BR121" s="928"/>
      <c r="BS121" s="928"/>
      <c r="BT121" s="928"/>
      <c r="BU121" s="928"/>
      <c r="BV121" s="928">
        <v>5634</v>
      </c>
      <c r="BW121" s="928"/>
      <c r="BX121" s="928"/>
      <c r="BY121" s="928"/>
      <c r="BZ121" s="928"/>
      <c r="CA121" s="928">
        <v>1095</v>
      </c>
      <c r="CB121" s="928"/>
      <c r="CC121" s="928"/>
      <c r="CD121" s="928"/>
      <c r="CE121" s="928"/>
      <c r="CF121" s="922">
        <v>0</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v>457471</v>
      </c>
      <c r="DH121" s="928"/>
      <c r="DI121" s="928"/>
      <c r="DJ121" s="928"/>
      <c r="DK121" s="928"/>
      <c r="DL121" s="928">
        <v>485934</v>
      </c>
      <c r="DM121" s="928"/>
      <c r="DN121" s="928"/>
      <c r="DO121" s="928"/>
      <c r="DP121" s="928"/>
      <c r="DQ121" s="928">
        <v>777657</v>
      </c>
      <c r="DR121" s="928"/>
      <c r="DS121" s="928"/>
      <c r="DT121" s="928"/>
      <c r="DU121" s="928"/>
      <c r="DV121" s="929">
        <v>13.2</v>
      </c>
      <c r="DW121" s="929"/>
      <c r="DX121" s="929"/>
      <c r="DY121" s="929"/>
      <c r="DZ121" s="930"/>
    </row>
    <row r="122" spans="1:130" s="218" customFormat="1" ht="26.25" customHeight="1" x14ac:dyDescent="0.15">
      <c r="A122" s="1059"/>
      <c r="B122" s="951"/>
      <c r="C122" s="924" t="s">
        <v>430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449</v>
      </c>
      <c r="BA122" s="967"/>
      <c r="BB122" s="967"/>
      <c r="BC122" s="967"/>
      <c r="BD122" s="967"/>
      <c r="BE122" s="967"/>
      <c r="BF122" s="967"/>
      <c r="BG122" s="967"/>
      <c r="BH122" s="967"/>
      <c r="BI122" s="967"/>
      <c r="BJ122" s="967"/>
      <c r="BK122" s="967"/>
      <c r="BL122" s="967"/>
      <c r="BM122" s="967"/>
      <c r="BN122" s="967"/>
      <c r="BO122" s="967"/>
      <c r="BP122" s="968"/>
      <c r="BQ122" s="1001">
        <v>10558553</v>
      </c>
      <c r="BR122" s="1002"/>
      <c r="BS122" s="1002"/>
      <c r="BT122" s="1002"/>
      <c r="BU122" s="1002"/>
      <c r="BV122" s="1002">
        <v>10169817</v>
      </c>
      <c r="BW122" s="1002"/>
      <c r="BX122" s="1002"/>
      <c r="BY122" s="1002"/>
      <c r="BZ122" s="1002"/>
      <c r="CA122" s="1002">
        <v>9764020</v>
      </c>
      <c r="CB122" s="1002"/>
      <c r="CC122" s="1002"/>
      <c r="CD122" s="1002"/>
      <c r="CE122" s="1002"/>
      <c r="CF122" s="1019">
        <v>165.1</v>
      </c>
      <c r="CG122" s="1020"/>
      <c r="CH122" s="1020"/>
      <c r="CI122" s="1020"/>
      <c r="CJ122" s="1020"/>
      <c r="CK122" s="1011"/>
      <c r="CL122" s="1012"/>
      <c r="CM122" s="1012"/>
      <c r="CN122" s="1012"/>
      <c r="CO122" s="1013"/>
      <c r="CP122" s="1021" t="s">
        <v>392</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15">
      <c r="A123" s="1059"/>
      <c r="B123" s="951"/>
      <c r="C123" s="924" t="s">
        <v>436</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450</v>
      </c>
      <c r="BP123" s="1007"/>
      <c r="BQ123" s="1065">
        <v>13433300</v>
      </c>
      <c r="BR123" s="1066"/>
      <c r="BS123" s="1066"/>
      <c r="BT123" s="1066"/>
      <c r="BU123" s="1066"/>
      <c r="BV123" s="1066">
        <v>12903052</v>
      </c>
      <c r="BW123" s="1066"/>
      <c r="BX123" s="1066"/>
      <c r="BY123" s="1066"/>
      <c r="BZ123" s="1066"/>
      <c r="CA123" s="1066">
        <v>12355868</v>
      </c>
      <c r="CB123" s="1066"/>
      <c r="CC123" s="1066"/>
      <c r="CD123" s="1066"/>
      <c r="CE123" s="1066"/>
      <c r="CF123" s="1003"/>
      <c r="CG123" s="1004"/>
      <c r="CH123" s="1004"/>
      <c r="CI123" s="1004"/>
      <c r="CJ123" s="1005"/>
      <c r="CK123" s="1011"/>
      <c r="CL123" s="1012"/>
      <c r="CM123" s="1012"/>
      <c r="CN123" s="1012"/>
      <c r="CO123" s="1013"/>
      <c r="CP123" s="1021" t="s">
        <v>391</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
      <c r="A124" s="1059"/>
      <c r="B124" s="951"/>
      <c r="C124" s="924" t="s">
        <v>439</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84.3</v>
      </c>
      <c r="BR124" s="1029"/>
      <c r="BS124" s="1029"/>
      <c r="BT124" s="1029"/>
      <c r="BU124" s="1029"/>
      <c r="BV124" s="1029">
        <v>82.5</v>
      </c>
      <c r="BW124" s="1029"/>
      <c r="BX124" s="1029"/>
      <c r="BY124" s="1029"/>
      <c r="BZ124" s="1029"/>
      <c r="CA124" s="1029">
        <v>83.7</v>
      </c>
      <c r="CB124" s="1029"/>
      <c r="CC124" s="1029"/>
      <c r="CD124" s="1029"/>
      <c r="CE124" s="1029"/>
      <c r="CF124" s="1030"/>
      <c r="CG124" s="1031"/>
      <c r="CH124" s="1031"/>
      <c r="CI124" s="1031"/>
      <c r="CJ124" s="1032"/>
      <c r="CK124" s="1014"/>
      <c r="CL124" s="1014"/>
      <c r="CM124" s="1014"/>
      <c r="CN124" s="1014"/>
      <c r="CO124" s="1015"/>
      <c r="CP124" s="1021" t="s">
        <v>452</v>
      </c>
      <c r="CQ124" s="1022"/>
      <c r="CR124" s="1022"/>
      <c r="CS124" s="1022"/>
      <c r="CT124" s="1022"/>
      <c r="CU124" s="1022"/>
      <c r="CV124" s="1022"/>
      <c r="CW124" s="1022"/>
      <c r="CX124" s="1022"/>
      <c r="CY124" s="1022"/>
      <c r="CZ124" s="1022"/>
      <c r="DA124" s="1022"/>
      <c r="DB124" s="1022"/>
      <c r="DC124" s="1022"/>
      <c r="DD124" s="1022"/>
      <c r="DE124" s="1022"/>
      <c r="DF124" s="1023"/>
      <c r="DG124" s="1006">
        <v>4546056</v>
      </c>
      <c r="DH124" s="988"/>
      <c r="DI124" s="988"/>
      <c r="DJ124" s="988"/>
      <c r="DK124" s="989"/>
      <c r="DL124" s="987">
        <v>4416347</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15">
      <c r="A125" s="1059"/>
      <c r="B125" s="951"/>
      <c r="C125" s="924" t="s">
        <v>441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453</v>
      </c>
      <c r="CL125" s="1009"/>
      <c r="CM125" s="1009"/>
      <c r="CN125" s="1009"/>
      <c r="CO125" s="1010"/>
      <c r="CP125" s="931" t="s">
        <v>454</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
      <c r="A126" s="1059"/>
      <c r="B126" s="951"/>
      <c r="C126" s="924" t="s">
        <v>443</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455</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15">
      <c r="A127" s="1060"/>
      <c r="B127" s="953"/>
      <c r="C127" s="975" t="s">
        <v>456</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229</v>
      </c>
      <c r="AB127" s="961"/>
      <c r="AC127" s="961"/>
      <c r="AD127" s="961"/>
      <c r="AE127" s="962"/>
      <c r="AF127" s="963">
        <v>139</v>
      </c>
      <c r="AG127" s="961"/>
      <c r="AH127" s="961"/>
      <c r="AI127" s="961"/>
      <c r="AJ127" s="962"/>
      <c r="AK127" s="963">
        <v>57</v>
      </c>
      <c r="AL127" s="961"/>
      <c r="AM127" s="961"/>
      <c r="AN127" s="961"/>
      <c r="AO127" s="962"/>
      <c r="AP127" s="964">
        <v>0</v>
      </c>
      <c r="AQ127" s="965"/>
      <c r="AR127" s="965"/>
      <c r="AS127" s="965"/>
      <c r="AT127" s="966"/>
      <c r="AU127" s="220"/>
      <c r="AV127" s="220"/>
      <c r="AW127" s="220"/>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461</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v>2885</v>
      </c>
      <c r="AB128" s="1048"/>
      <c r="AC128" s="1048"/>
      <c r="AD128" s="1048"/>
      <c r="AE128" s="1049"/>
      <c r="AF128" s="1050" t="s">
        <v>122</v>
      </c>
      <c r="AG128" s="1048"/>
      <c r="AH128" s="1048"/>
      <c r="AI128" s="1048"/>
      <c r="AJ128" s="1049"/>
      <c r="AK128" s="1050" t="s">
        <v>122</v>
      </c>
      <c r="AL128" s="1048"/>
      <c r="AM128" s="1048"/>
      <c r="AN128" s="1048"/>
      <c r="AO128" s="1049"/>
      <c r="AP128" s="1051"/>
      <c r="AQ128" s="1052"/>
      <c r="AR128" s="1052"/>
      <c r="AS128" s="1052"/>
      <c r="AT128" s="1053"/>
      <c r="AU128" s="220"/>
      <c r="AV128" s="220"/>
      <c r="AW128" s="220"/>
      <c r="AX128" s="898" t="s">
        <v>464</v>
      </c>
      <c r="AY128" s="899"/>
      <c r="AZ128" s="899"/>
      <c r="BA128" s="899"/>
      <c r="BB128" s="899"/>
      <c r="BC128" s="899"/>
      <c r="BD128" s="899"/>
      <c r="BE128" s="900"/>
      <c r="BF128" s="1054" t="s">
        <v>122</v>
      </c>
      <c r="BG128" s="1055"/>
      <c r="BH128" s="1055"/>
      <c r="BI128" s="1055"/>
      <c r="BJ128" s="1055"/>
      <c r="BK128" s="1055"/>
      <c r="BL128" s="1056"/>
      <c r="BM128" s="1054">
        <v>14.09</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465</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466</v>
      </c>
      <c r="X129" s="1073"/>
      <c r="Y129" s="1073"/>
      <c r="Z129" s="1074"/>
      <c r="AA129" s="960">
        <v>6945587</v>
      </c>
      <c r="AB129" s="961"/>
      <c r="AC129" s="961"/>
      <c r="AD129" s="961"/>
      <c r="AE129" s="962"/>
      <c r="AF129" s="963">
        <v>6873460</v>
      </c>
      <c r="AG129" s="961"/>
      <c r="AH129" s="961"/>
      <c r="AI129" s="961"/>
      <c r="AJ129" s="962"/>
      <c r="AK129" s="963">
        <v>6882069</v>
      </c>
      <c r="AL129" s="961"/>
      <c r="AM129" s="961"/>
      <c r="AN129" s="961"/>
      <c r="AO129" s="962"/>
      <c r="AP129" s="1075"/>
      <c r="AQ129" s="1076"/>
      <c r="AR129" s="1076"/>
      <c r="AS129" s="1076"/>
      <c r="AT129" s="1077"/>
      <c r="AU129" s="221"/>
      <c r="AV129" s="221"/>
      <c r="AW129" s="221"/>
      <c r="AX129" s="1067" t="s">
        <v>467</v>
      </c>
      <c r="AY129" s="925"/>
      <c r="AZ129" s="925"/>
      <c r="BA129" s="925"/>
      <c r="BB129" s="925"/>
      <c r="BC129" s="925"/>
      <c r="BD129" s="925"/>
      <c r="BE129" s="926"/>
      <c r="BF129" s="1068" t="s">
        <v>122</v>
      </c>
      <c r="BG129" s="1069"/>
      <c r="BH129" s="1069"/>
      <c r="BI129" s="1069"/>
      <c r="BJ129" s="1069"/>
      <c r="BK129" s="1069"/>
      <c r="BL129" s="1070"/>
      <c r="BM129" s="1068">
        <v>19.09</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468</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469</v>
      </c>
      <c r="X130" s="1073"/>
      <c r="Y130" s="1073"/>
      <c r="Z130" s="1074"/>
      <c r="AA130" s="960">
        <v>1140863</v>
      </c>
      <c r="AB130" s="961"/>
      <c r="AC130" s="961"/>
      <c r="AD130" s="961"/>
      <c r="AE130" s="962"/>
      <c r="AF130" s="963">
        <v>1092000</v>
      </c>
      <c r="AG130" s="961"/>
      <c r="AH130" s="961"/>
      <c r="AI130" s="961"/>
      <c r="AJ130" s="962"/>
      <c r="AK130" s="963">
        <v>969615</v>
      </c>
      <c r="AL130" s="961"/>
      <c r="AM130" s="961"/>
      <c r="AN130" s="961"/>
      <c r="AO130" s="962"/>
      <c r="AP130" s="1075"/>
      <c r="AQ130" s="1076"/>
      <c r="AR130" s="1076"/>
      <c r="AS130" s="1076"/>
      <c r="AT130" s="1077"/>
      <c r="AU130" s="221"/>
      <c r="AV130" s="221"/>
      <c r="AW130" s="221"/>
      <c r="AX130" s="1067" t="s">
        <v>470</v>
      </c>
      <c r="AY130" s="925"/>
      <c r="AZ130" s="925"/>
      <c r="BA130" s="925"/>
      <c r="BB130" s="925"/>
      <c r="BC130" s="925"/>
      <c r="BD130" s="925"/>
      <c r="BE130" s="926"/>
      <c r="BF130" s="1103">
        <v>12.9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471</v>
      </c>
      <c r="X131" s="1110"/>
      <c r="Y131" s="1110"/>
      <c r="Z131" s="1111"/>
      <c r="AA131" s="1006">
        <v>5804724</v>
      </c>
      <c r="AB131" s="988"/>
      <c r="AC131" s="988"/>
      <c r="AD131" s="988"/>
      <c r="AE131" s="989"/>
      <c r="AF131" s="987">
        <v>5781460</v>
      </c>
      <c r="AG131" s="988"/>
      <c r="AH131" s="988"/>
      <c r="AI131" s="988"/>
      <c r="AJ131" s="989"/>
      <c r="AK131" s="987">
        <v>5912454</v>
      </c>
      <c r="AL131" s="988"/>
      <c r="AM131" s="988"/>
      <c r="AN131" s="988"/>
      <c r="AO131" s="989"/>
      <c r="AP131" s="1112"/>
      <c r="AQ131" s="1113"/>
      <c r="AR131" s="1113"/>
      <c r="AS131" s="1113"/>
      <c r="AT131" s="1114"/>
      <c r="AU131" s="221"/>
      <c r="AV131" s="221"/>
      <c r="AW131" s="221"/>
      <c r="AX131" s="1085" t="s">
        <v>472</v>
      </c>
      <c r="AY131" s="728"/>
      <c r="AZ131" s="728"/>
      <c r="BA131" s="728"/>
      <c r="BB131" s="728"/>
      <c r="BC131" s="728"/>
      <c r="BD131" s="728"/>
      <c r="BE131" s="1038"/>
      <c r="BF131" s="1086">
        <v>83.7</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473</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474</v>
      </c>
      <c r="W132" s="1096"/>
      <c r="X132" s="1096"/>
      <c r="Y132" s="1096"/>
      <c r="Z132" s="1097"/>
      <c r="AA132" s="1098">
        <v>12.61253765</v>
      </c>
      <c r="AB132" s="1099"/>
      <c r="AC132" s="1099"/>
      <c r="AD132" s="1099"/>
      <c r="AE132" s="1100"/>
      <c r="AF132" s="1101">
        <v>13.434080659999999</v>
      </c>
      <c r="AG132" s="1099"/>
      <c r="AH132" s="1099"/>
      <c r="AI132" s="1099"/>
      <c r="AJ132" s="1100"/>
      <c r="AK132" s="1101">
        <v>12.73320689</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475</v>
      </c>
      <c r="W133" s="1079"/>
      <c r="X133" s="1079"/>
      <c r="Y133" s="1079"/>
      <c r="Z133" s="1080"/>
      <c r="AA133" s="1081">
        <v>11.7</v>
      </c>
      <c r="AB133" s="1082"/>
      <c r="AC133" s="1082"/>
      <c r="AD133" s="1082"/>
      <c r="AE133" s="1083"/>
      <c r="AF133" s="1081">
        <v>12.2</v>
      </c>
      <c r="AG133" s="1082"/>
      <c r="AH133" s="1082"/>
      <c r="AI133" s="1082"/>
      <c r="AJ133" s="1083"/>
      <c r="AK133" s="1081">
        <v>12.9</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z6hCpEHIjiYd26aIhCyK2OnBZDeRrdUTwUHqPea/bEOv2M59JPO/HGnpHFojGdStmxZE7roWmHq1FSn5RFY+A==" saltValue="60a4aUeigXElZcHyATDK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tI3VsFw4FdXcxvI9UkP++2w1aVE6M9HqvSl1q1BOWmwexHdoExllEuD9VYCXDXQDcHdGffJ9CAhbEtJzfU7hw==" saltValue="No3JOGfKgMksxcZtS/P6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uRst+abYbuFVzyDEPtDH5itBKmvfzvglJ3uaunu5taP6Nt0OPDRXLTfIL4EANvP+GOPS3r3Usx3DZD2JAC6Bw==" saltValue="kEBG9vZ08iLRf5mKxFKm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484</v>
      </c>
      <c r="AL9" s="1119"/>
      <c r="AM9" s="1119"/>
      <c r="AN9" s="1120"/>
      <c r="AO9" s="269">
        <v>1455776</v>
      </c>
      <c r="AP9" s="269">
        <v>90958</v>
      </c>
      <c r="AQ9" s="270">
        <v>138750</v>
      </c>
      <c r="AR9" s="271">
        <v>-34.4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485</v>
      </c>
      <c r="AL10" s="1119"/>
      <c r="AM10" s="1119"/>
      <c r="AN10" s="1120"/>
      <c r="AO10" s="272">
        <v>413665</v>
      </c>
      <c r="AP10" s="272">
        <v>25846</v>
      </c>
      <c r="AQ10" s="273">
        <v>15826</v>
      </c>
      <c r="AR10" s="274">
        <v>63.3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486</v>
      </c>
      <c r="AL11" s="1119"/>
      <c r="AM11" s="1119"/>
      <c r="AN11" s="1120"/>
      <c r="AO11" s="272">
        <v>44646</v>
      </c>
      <c r="AP11" s="272">
        <v>2790</v>
      </c>
      <c r="AQ11" s="273">
        <v>2916</v>
      </c>
      <c r="AR11" s="274">
        <v>-4.3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489</v>
      </c>
      <c r="AL13" s="1119"/>
      <c r="AM13" s="1119"/>
      <c r="AN13" s="1120"/>
      <c r="AO13" s="272">
        <v>96558</v>
      </c>
      <c r="AP13" s="272">
        <v>6033</v>
      </c>
      <c r="AQ13" s="273">
        <v>5014</v>
      </c>
      <c r="AR13" s="274">
        <v>20.3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490</v>
      </c>
      <c r="AL14" s="1119"/>
      <c r="AM14" s="1119"/>
      <c r="AN14" s="1120"/>
      <c r="AO14" s="272">
        <v>56355</v>
      </c>
      <c r="AP14" s="272">
        <v>3521</v>
      </c>
      <c r="AQ14" s="273">
        <v>1914</v>
      </c>
      <c r="AR14" s="274">
        <v>84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491</v>
      </c>
      <c r="AL15" s="1122"/>
      <c r="AM15" s="1122"/>
      <c r="AN15" s="1123"/>
      <c r="AO15" s="272">
        <v>-88218</v>
      </c>
      <c r="AP15" s="272">
        <v>-5512</v>
      </c>
      <c r="AQ15" s="273">
        <v>-7724</v>
      </c>
      <c r="AR15" s="274">
        <v>-28.6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1978782</v>
      </c>
      <c r="AP16" s="272">
        <v>123635</v>
      </c>
      <c r="AQ16" s="273">
        <v>156695</v>
      </c>
      <c r="AR16" s="274">
        <v>-21.1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496</v>
      </c>
      <c r="AL21" s="1125"/>
      <c r="AM21" s="1125"/>
      <c r="AN21" s="1126"/>
      <c r="AO21" s="285">
        <v>9.3699999999999992</v>
      </c>
      <c r="AP21" s="286">
        <v>13.24</v>
      </c>
      <c r="AQ21" s="287">
        <v>-3.87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497</v>
      </c>
      <c r="AL22" s="1125"/>
      <c r="AM22" s="1125"/>
      <c r="AN22" s="1126"/>
      <c r="AO22" s="290">
        <v>97.2</v>
      </c>
      <c r="AP22" s="291">
        <v>95.2</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501</v>
      </c>
      <c r="AL32" s="1133"/>
      <c r="AM32" s="1133"/>
      <c r="AN32" s="1134"/>
      <c r="AO32" s="300">
        <v>1196188</v>
      </c>
      <c r="AP32" s="300">
        <v>74738</v>
      </c>
      <c r="AQ32" s="301">
        <v>83272</v>
      </c>
      <c r="AR32" s="302">
        <v>-10.199999999999999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502</v>
      </c>
      <c r="AL33" s="1133"/>
      <c r="AM33" s="1133"/>
      <c r="AN33" s="1134"/>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503</v>
      </c>
      <c r="AL34" s="1133"/>
      <c r="AM34" s="1133"/>
      <c r="AN34" s="1134"/>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504</v>
      </c>
      <c r="AL35" s="1133"/>
      <c r="AM35" s="1133"/>
      <c r="AN35" s="1134"/>
      <c r="AO35" s="300">
        <v>400504</v>
      </c>
      <c r="AP35" s="300">
        <v>25024</v>
      </c>
      <c r="AQ35" s="301">
        <v>16739</v>
      </c>
      <c r="AR35" s="302">
        <v>49.5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505</v>
      </c>
      <c r="AL36" s="1133"/>
      <c r="AM36" s="1133"/>
      <c r="AN36" s="1134"/>
      <c r="AO36" s="300">
        <v>125711</v>
      </c>
      <c r="AP36" s="300">
        <v>7854</v>
      </c>
      <c r="AQ36" s="301">
        <v>3400</v>
      </c>
      <c r="AR36" s="302">
        <v>131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506</v>
      </c>
      <c r="AL37" s="1133"/>
      <c r="AM37" s="1133"/>
      <c r="AN37" s="1134"/>
      <c r="AO37" s="300">
        <v>57</v>
      </c>
      <c r="AP37" s="300">
        <v>4</v>
      </c>
      <c r="AQ37" s="301">
        <v>1033</v>
      </c>
      <c r="AR37" s="302">
        <v>-99.6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507</v>
      </c>
      <c r="AL38" s="1136"/>
      <c r="AM38" s="1136"/>
      <c r="AN38" s="1137"/>
      <c r="AO38" s="303" t="s">
        <v>488</v>
      </c>
      <c r="AP38" s="303" t="s">
        <v>488</v>
      </c>
      <c r="AQ38" s="304">
        <v>14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508</v>
      </c>
      <c r="AL39" s="1136"/>
      <c r="AM39" s="1136"/>
      <c r="AN39" s="1137"/>
      <c r="AO39" s="300" t="s">
        <v>488</v>
      </c>
      <c r="AP39" s="300" t="s">
        <v>488</v>
      </c>
      <c r="AQ39" s="301">
        <v>-1917</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509</v>
      </c>
      <c r="AL40" s="1133"/>
      <c r="AM40" s="1133"/>
      <c r="AN40" s="1134"/>
      <c r="AO40" s="300">
        <v>-969615</v>
      </c>
      <c r="AP40" s="300">
        <v>-60582</v>
      </c>
      <c r="AQ40" s="301">
        <v>-69414</v>
      </c>
      <c r="AR40" s="302">
        <v>-12.7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752845</v>
      </c>
      <c r="AP41" s="300">
        <v>47038</v>
      </c>
      <c r="AQ41" s="301">
        <v>33127</v>
      </c>
      <c r="AR41" s="302">
        <v>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479</v>
      </c>
      <c r="AN49" s="1129" t="s">
        <v>512</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1884792</v>
      </c>
      <c r="AN51" s="322">
        <v>109875</v>
      </c>
      <c r="AO51" s="323">
        <v>-7.6</v>
      </c>
      <c r="AP51" s="324">
        <v>125418</v>
      </c>
      <c r="AQ51" s="325">
        <v>10.6</v>
      </c>
      <c r="AR51" s="326">
        <v>-18.2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963896</v>
      </c>
      <c r="AN52" s="330">
        <v>56191</v>
      </c>
      <c r="AO52" s="331">
        <v>17.2</v>
      </c>
      <c r="AP52" s="332">
        <v>60445</v>
      </c>
      <c r="AQ52" s="333">
        <v>2.9</v>
      </c>
      <c r="AR52" s="334">
        <v>14.3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1179219</v>
      </c>
      <c r="AN53" s="322">
        <v>69636</v>
      </c>
      <c r="AO53" s="323">
        <v>-36.6</v>
      </c>
      <c r="AP53" s="324">
        <v>108384</v>
      </c>
      <c r="AQ53" s="325">
        <v>-13.6</v>
      </c>
      <c r="AR53" s="326">
        <v>-23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417650</v>
      </c>
      <c r="AN54" s="330">
        <v>24663</v>
      </c>
      <c r="AO54" s="331">
        <v>-56.1</v>
      </c>
      <c r="AP54" s="332">
        <v>51153</v>
      </c>
      <c r="AQ54" s="333">
        <v>-15.4</v>
      </c>
      <c r="AR54" s="334">
        <v>-40.700000000000003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1415086</v>
      </c>
      <c r="AN55" s="322">
        <v>85118</v>
      </c>
      <c r="AO55" s="323">
        <v>22.2</v>
      </c>
      <c r="AP55" s="324">
        <v>80959</v>
      </c>
      <c r="AQ55" s="325">
        <v>-25.3</v>
      </c>
      <c r="AR55" s="326">
        <v>47.5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604602</v>
      </c>
      <c r="AN56" s="330">
        <v>36367</v>
      </c>
      <c r="AO56" s="331">
        <v>47.5</v>
      </c>
      <c r="AP56" s="332">
        <v>43928</v>
      </c>
      <c r="AQ56" s="333">
        <v>-14.1</v>
      </c>
      <c r="AR56" s="334">
        <v>61.6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1303502</v>
      </c>
      <c r="AN57" s="322">
        <v>79705</v>
      </c>
      <c r="AO57" s="323">
        <v>-6.4</v>
      </c>
      <c r="AP57" s="324">
        <v>117242</v>
      </c>
      <c r="AQ57" s="325">
        <v>44.8</v>
      </c>
      <c r="AR57" s="326">
        <v>-51.2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693101</v>
      </c>
      <c r="AN58" s="330">
        <v>42381</v>
      </c>
      <c r="AO58" s="331">
        <v>16.5</v>
      </c>
      <c r="AP58" s="332">
        <v>59234</v>
      </c>
      <c r="AQ58" s="333">
        <v>34.799999999999997</v>
      </c>
      <c r="AR58" s="334">
        <v>-18.3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1530085</v>
      </c>
      <c r="AN59" s="322">
        <v>95600</v>
      </c>
      <c r="AO59" s="323">
        <v>19.899999999999999</v>
      </c>
      <c r="AP59" s="324">
        <v>113894</v>
      </c>
      <c r="AQ59" s="325">
        <v>-2.9</v>
      </c>
      <c r="AR59" s="326">
        <v>22.8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855279</v>
      </c>
      <c r="AN60" s="330">
        <v>53438</v>
      </c>
      <c r="AO60" s="331">
        <v>26.1</v>
      </c>
      <c r="AP60" s="332">
        <v>65544</v>
      </c>
      <c r="AQ60" s="333">
        <v>10.7</v>
      </c>
      <c r="AR60" s="334">
        <v>15.4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1462537</v>
      </c>
      <c r="AN61" s="337">
        <v>87987</v>
      </c>
      <c r="AO61" s="338">
        <v>-1.7</v>
      </c>
      <c r="AP61" s="339">
        <v>109179</v>
      </c>
      <c r="AQ61" s="340">
        <v>2.7</v>
      </c>
      <c r="AR61" s="326">
        <v>-4.4000000000000004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706906</v>
      </c>
      <c r="AN62" s="330">
        <v>42608</v>
      </c>
      <c r="AO62" s="331">
        <v>10.199999999999999</v>
      </c>
      <c r="AP62" s="332">
        <v>56061</v>
      </c>
      <c r="AQ62" s="333">
        <v>3.8</v>
      </c>
      <c r="AR62" s="334">
        <v>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FkfhtmvSGFU7d+g/iltfgY5g9aO4uqGR4/SZxQCbx2gl+O2HUG94ChqfI/LxX1GRW02bGYZOyVmabHLNH7zBw==" saltValue="XHdUd52IKxE+W/Y10VJm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VscKF7gDBAT/OBVShCRwAWbFkiZXc/6yEjVRL+xISG+q0nsFhzv7sqIkSgdWMAVlM/0MVmn+4lF+3g0zgfBvw==" saltValue="OBWHOYDLcpcHfAXIkadQ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JbrjdEH4ypum/DJUUJV7L/flxQxMha0XNLUXdV8l+KZpaB6BgmV/mMV+35mfd01lee3YD3csaRsI6IaI9xunQg==" saltValue="f3JPaqY+6Y84NXWGo+ql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1" t="s">
        <v>3</v>
      </c>
      <c r="D47" s="1141"/>
      <c r="E47" s="1142"/>
      <c r="F47" s="11">
        <v>21.08</v>
      </c>
      <c r="G47" s="12">
        <v>20.85</v>
      </c>
      <c r="H47" s="12">
        <v>20.239999999999998</v>
      </c>
      <c r="I47" s="12">
        <v>22.36</v>
      </c>
      <c r="J47" s="13">
        <v>24.4</v>
      </c>
    </row>
    <row r="48" spans="2:10" ht="57.75" customHeight="1" x14ac:dyDescent="0.15">
      <c r="B48" s="14"/>
      <c r="C48" s="1143" t="s">
        <v>4</v>
      </c>
      <c r="D48" s="1143"/>
      <c r="E48" s="1144"/>
      <c r="F48" s="15">
        <v>5.55</v>
      </c>
      <c r="G48" s="16">
        <v>5.64</v>
      </c>
      <c r="H48" s="16">
        <v>6.75</v>
      </c>
      <c r="I48" s="16">
        <v>6.42</v>
      </c>
      <c r="J48" s="17">
        <v>6.41</v>
      </c>
    </row>
    <row r="49" spans="2:10" ht="57.75" customHeight="1" thickBot="1" x14ac:dyDescent="0.2">
      <c r="B49" s="18"/>
      <c r="C49" s="1145" t="s">
        <v>5</v>
      </c>
      <c r="D49" s="1145"/>
      <c r="E49" s="1146"/>
      <c r="F49" s="19">
        <v>0.78</v>
      </c>
      <c r="G49" s="20" t="s">
        <v>531</v>
      </c>
      <c r="H49" s="20" t="s">
        <v>532</v>
      </c>
      <c r="I49" s="20" t="s">
        <v>533</v>
      </c>
      <c r="J49" s="21" t="s">
        <v>534</v>
      </c>
    </row>
    <row r="50" spans="2:10" x14ac:dyDescent="0.15"/>
  </sheetData>
  <sheetProtection algorithmName="SHA-512" hashValue="vpVwoNjOH32rD+4Qj3YxxfZ4J+xPJ73odU2VMVe19O9dhbUf0242mPe5JEzt/yO4mELhTak1NMpF6lfVEzyTPw==" saltValue="OFHMqAGtcnIlsOALZiGZ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2026-03-10T08:51:36Z</cp:lastPrinted>
  <dcterms:created xsi:type="dcterms:W3CDTF">2026-02-23T04:26:39Z</dcterms:created>
  <dcterms:modified xsi:type="dcterms:W3CDTF">2026-03-12T05:22:05Z</dcterms:modified>
  <cp:category/>
</cp:coreProperties>
</file>