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68.22\部門別フォルダ\11下水道課\◎『副総括関係』\210 調査・報告等(県庁他)\◆公営企業\●公営企業に係る「経営比較分析表」の分析等について\令和04年度\企画へHP依頼\"/>
    </mc:Choice>
  </mc:AlternateContent>
  <workbookProtection workbookAlgorithmName="SHA-512" workbookHashValue="r7dsBFhbWJICXchibiY/fBx3X7pmXgApBcqroK+72cD4FrQsW+ti5VVfGqA/vefTABcQQ3+MJHpw6k/qT07j6Q==" workbookSaltValue="ubD9vRWqYtzm1SQqd5v5tw==" workbookSpinCount="100000" lockStructure="1"/>
  <bookViews>
    <workbookView xWindow="0" yWindow="0" windowWidth="28800" windowHeight="1221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<sst xmlns="http://schemas.openxmlformats.org/spreadsheetml/2006/main" count="236" uniqueCount="121">
  <si>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</si>
  <si>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</si>
  <si>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</si>
  <si>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</si>
  <si>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</si>
  <si>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</si>
  <si>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</si>
  <si>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</si>
  <si>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</si>
  <si>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</si>
  <si>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</si>
  <si>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</si>
  <si>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</si>
  <si>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</si>
  <si>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</si>
  <si>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</si>
  <si>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</si>
  <si>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</si>
  <si>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</si>
  <si>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</si>
  <si>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</si>
  <si>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</si>
  <si>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</si>
  <si>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</si>
  <si>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</si>
  <si>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</si>
  <si>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</si>
  <si>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</si>
  <si>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</si>
  <si>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</si>
  <si>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</si>
  <si>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</si>
  <si>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</si>
  <si>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</si>
  <si>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</si>
  <si>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</si>
  <si>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</si>
  <si>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</si>
  <si>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</si>
  <si>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</si>
  <si>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</si>
  <si>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</si>
  <si>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</si>
  <si>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</si>
  <si>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</si>
  <si>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</si>
  <si>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</si>
  <si>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</si>
  <si>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</si>
  <si>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</si>
  <si>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</si>
  <si>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</si>
  <si>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</si>
  <si>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</si>
  <si>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</si>
  <si>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</si>
  <si>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</si>
  <si>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</si>
  <si>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</si>
  <si>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</si>
  <si>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</si>
  <si>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</si>
  <si>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</si>
  <si>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</si>
  <si>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</si>
  <si>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</si>
  <si>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</si>
  <si>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</si>
  <si>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</si>
  <si>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</si>
  <si>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</si>
  <si>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</si>
  <si>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</si>
  <si>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</si>
  <si>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</si>
  <si>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</si>
  <si>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</si>
  <si>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</si>
  <si>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</si>
  <si>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</si>
  <si>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</si>
  <si>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</si>
  <si>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</si>
  <si>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</si>
  <si>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</si>
  <si>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</si>
  <si>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</si>
  <si>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</si>
  <si>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</si>
  <si>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</si>
  <si>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</si>
  <si>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</si>
  <si>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</si>
  <si>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</si>
  <si>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</si>
  <si>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</si>
  <si>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</si>
  <si>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</si>
  <si>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東北町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</si>
  <si>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</si>
  <si>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</si>
  <si>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</si>
  <si>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</si>
  <si>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</si>
  <si>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</si>
  <si>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</si>
  <si>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</si>
  <si>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</si>
  <si>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</si>
  <si>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</si>
  <si>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</si>
  <si>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</si>
  <si>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</si>
  <si>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</si>
  <si>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</si>
  <si>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</si>
  <si>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</si>
  <si>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</si>
  <si>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・当町の農業集落排水事業（法非適用）の経営状況を左のグラフから分析すると、令和３年度も経費回収率、汚水処理原価、施設利用率が、類似団体より健全性に欠ける状態にある。
・主な要因として、少子高齢化の影響により当初の全体計画人口規模に対して現在処理区内人口が少なく、また使用者が高齢化及び人口減少していることにより、水道使用量も減少していることが挙げられる。水洗化率では類似団体を上回っているが、経営的に反映されていない状況である。また地理的に起伏のある地域及び民家が拡散している地域であり、管渠施設の維持に経費がかかる状況も挙げられる。　　　　　　　　　　　　　　　　　　　　　　　　　　　　　　　　　　　・一般会計繰入金に依存している状況であり、令和6年度からの公営企業会計適用に向け使用料の単価設定を様々な視点から検証する必要がある。</t>
    <rPh sb="37" eb="39">
      <t>レイワ</t>
    </rPh>
    <rPh sb="49" eb="51">
      <t>オスイ</t>
    </rPh>
    <rPh sb="51" eb="53">
      <t>ショリ</t>
    </rPh>
    <rPh sb="53" eb="55">
      <t>ゲンカ</t>
    </rPh>
    <rPh sb="140" eb="141">
      <t>オヨ</t>
    </rPh>
    <rPh sb="142" eb="144">
      <t>ジンコウ</t>
    </rPh>
    <rPh sb="144" eb="146">
      <t>ゲンショウ</t>
    </rPh>
    <rPh sb="323" eb="325">
      <t>レイワ</t>
    </rPh>
    <rPh sb="326" eb="328">
      <t>ネンド</t>
    </rPh>
    <rPh sb="331" eb="333">
      <t>コウエイ</t>
    </rPh>
    <rPh sb="333" eb="335">
      <t>キギョウ</t>
    </rPh>
    <rPh sb="335" eb="337">
      <t>カイケイ</t>
    </rPh>
    <rPh sb="337" eb="339">
      <t>テキヨウ</t>
    </rPh>
    <rPh sb="340" eb="341">
      <t>ム</t>
    </rPh>
    <phoneticPr fontId="4"/>
  </si>
  <si>
    <t>・甲地処理区（平成8年供用開始）、千曳処理区（平成14年供用開始）、菩提寺処理区（平成16年供用開始）の3処理区で運営しており、処理機能は概ね良好ではあるが、一番古い処理区で供用開始から20年以上経過しており、一部老朽化による機能低下も見られる。３年前に甲地処理区と千曳処理区に対し、機能強化対策事業を実施した。これにより、施設を長寿命化することができ、今後も長期にわたって処理機能を維持することが可能である。今後も状況を見ながら中長期的に施設設備の更新等を進めていく。</t>
    <rPh sb="124" eb="126">
      <t>ネンマエ</t>
    </rPh>
    <rPh sb="205" eb="207">
      <t>コンゴ</t>
    </rPh>
    <rPh sb="208" eb="210">
      <t>ジョウキョウ</t>
    </rPh>
    <rPh sb="211" eb="212">
      <t>ミ</t>
    </rPh>
    <rPh sb="215" eb="219">
      <t>チュウチョウキテキ</t>
    </rPh>
    <rPh sb="220" eb="222">
      <t>シセツ</t>
    </rPh>
    <rPh sb="222" eb="224">
      <t>セツビ</t>
    </rPh>
    <rPh sb="225" eb="227">
      <t>コウシン</t>
    </rPh>
    <rPh sb="227" eb="228">
      <t>トウ</t>
    </rPh>
    <rPh sb="229" eb="230">
      <t>スス</t>
    </rPh>
    <phoneticPr fontId="4"/>
  </si>
  <si>
    <t>・当町の農業集落排水事業の経営健全化、効率化に向けた今後の取組としては、一般会計繰入金に依存しないよう、使用料の料金改定（令和５年度に見直し予定）を行う。また令和４年度に経営戦略の見直しをし、策定予定である。今後、維持管理の最適な整備を行い、令和6年度開始予定の企業会計の法適用化に向けて推進していく。</t>
    <rPh sb="36" eb="38">
      <t>イッパン</t>
    </rPh>
    <rPh sb="38" eb="40">
      <t>カイケイ</t>
    </rPh>
    <rPh sb="40" eb="42">
      <t>クリイレ</t>
    </rPh>
    <rPh sb="42" eb="43">
      <t>キン</t>
    </rPh>
    <rPh sb="44" eb="46">
      <t>イゾン</t>
    </rPh>
    <rPh sb="52" eb="55">
      <t>シヨウリョウ</t>
    </rPh>
    <rPh sb="56" eb="58">
      <t>リョウキン</t>
    </rPh>
    <rPh sb="58" eb="60">
      <t>カイテイ</t>
    </rPh>
    <rPh sb="61" eb="63">
      <t>レイワ</t>
    </rPh>
    <rPh sb="64" eb="66">
      <t>ネンド</t>
    </rPh>
    <rPh sb="67" eb="69">
      <t>ミナオ</t>
    </rPh>
    <rPh sb="70" eb="72">
      <t>ヨテイ</t>
    </rPh>
    <rPh sb="74" eb="75">
      <t>オコナ</t>
    </rPh>
    <rPh sb="79" eb="81">
      <t>レイワ</t>
    </rPh>
    <rPh sb="82" eb="84">
      <t>ネンド</t>
    </rPh>
    <rPh sb="85" eb="87">
      <t>ケイエイ</t>
    </rPh>
    <rPh sb="87" eb="89">
      <t>センリャク</t>
    </rPh>
    <rPh sb="90" eb="92">
      <t>ミナオ</t>
    </rPh>
    <rPh sb="96" eb="98">
      <t>サクテイ</t>
    </rPh>
    <rPh sb="98" eb="100">
      <t>ヨテイ</t>
    </rPh>
    <rPh sb="104" eb="106">
      <t>コンゴ</t>
    </rPh>
    <rPh sb="107" eb="109">
      <t>イジ</t>
    </rPh>
    <rPh sb="109" eb="111">
      <t>カンリ</t>
    </rPh>
    <rPh sb="112" eb="114">
      <t>サイテキ</t>
    </rPh>
    <rPh sb="115" eb="117">
      <t>セイビ</t>
    </rPh>
    <rPh sb="118" eb="119">
      <t>オコナ</t>
    </rPh>
    <rPh sb="121" eb="123">
      <t>レイワ</t>
    </rPh>
    <rPh sb="124" eb="126">
      <t>ネンド</t>
    </rPh>
    <rPh sb="126" eb="128">
      <t>カイシ</t>
    </rPh>
    <rPh sb="128" eb="130">
      <t>ヨテイ</t>
    </rPh>
    <rPh sb="131" eb="133">
      <t>キギョウ</t>
    </rPh>
    <rPh sb="133" eb="135">
      <t>カイケイ</t>
    </rPh>
    <rPh sb="136" eb="137">
      <t>ホウ</t>
    </rPh>
    <rPh sb="137" eb="140">
      <t>テキヨウカ</t>
    </rPh>
    <rPh sb="141" eb="142">
      <t>ム</t>
    </rPh>
    <rPh sb="144" eb="146">
      <t>スイシン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</si>
</sst>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D6C-4CE4-8EE6-E9152DBA958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5D6C-4CE4-8EE6-E9152DBA958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44.82</c:v>
                </c:pt>
                <c:pt idx="1">
                  <c:v>45.89</c:v>
                </c:pt>
                <c:pt idx="2">
                  <c:v>45.18</c:v>
                </c:pt>
                <c:pt idx="3">
                  <c:v>45.36</c:v>
                </c:pt>
                <c:pt idx="4">
                  <c:v>44.82</c:v>
                </c:pt>
              </c:numCache>
            </c:numRef>
          </c:val>
          <c:extLst>
            <c:ext xmlns:c16="http://schemas.microsoft.com/office/drawing/2014/chart" uri="{C3380CC4-5D6E-409C-BE32-E72D297353CC}">
              <c16:uniqueId val="{00000000-69B8-4E37-BCF0-5147161E283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69B8-4E37-BCF0-5147161E283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94.33</c:v>
                </c:pt>
                <c:pt idx="1">
                  <c:v>93.98</c:v>
                </c:pt>
                <c:pt idx="2">
                  <c:v>94.29</c:v>
                </c:pt>
                <c:pt idx="3">
                  <c:v>94.33</c:v>
                </c:pt>
                <c:pt idx="4">
                  <c:v>93.08</c:v>
                </c:pt>
              </c:numCache>
            </c:numRef>
          </c:val>
          <c:extLst>
            <c:ext xmlns:c16="http://schemas.microsoft.com/office/drawing/2014/chart" uri="{C3380CC4-5D6E-409C-BE32-E72D297353CC}">
              <c16:uniqueId val="{00000000-25D2-43DE-B6B1-3F85B56A303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25D2-43DE-B6B1-3F85B56A303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36.409999999999997</c:v>
                </c:pt>
                <c:pt idx="1">
                  <c:v>34.520000000000003</c:v>
                </c:pt>
                <c:pt idx="2">
                  <c:v>31.03</c:v>
                </c:pt>
                <c:pt idx="3">
                  <c:v>33.61</c:v>
                </c:pt>
                <c:pt idx="4">
                  <c:v>33.24</c:v>
                </c:pt>
              </c:numCache>
            </c:numRef>
          </c:val>
          <c:extLst>
            <c:ext xmlns:c16="http://schemas.microsoft.com/office/drawing/2014/chart" uri="{C3380CC4-5D6E-409C-BE32-E72D297353CC}">
              <c16:uniqueId val="{00000000-24F0-44F5-A8C9-924E6FFD255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4F0-44F5-A8C9-924E6FFD255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50A-4898-B879-E82CBE12B1A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0A-4898-B879-E82CBE12B1A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5C-46E3-A51A-82DE393A197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5C-46E3-A51A-82DE393A197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BA6-4358-9F50-09F1299E17B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BA6-4358-9F50-09F1299E17B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A27-4F91-BC5F-B45B082A8E6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27-4F91-BC5F-B45B082A8E6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1310.95</c:v>
                </c:pt>
                <c:pt idx="1">
                  <c:v>437.36</c:v>
                </c:pt>
                <c:pt idx="2">
                  <c:v>417.71</c:v>
                </c:pt>
                <c:pt idx="3">
                  <c:v>365.73</c:v>
                </c:pt>
                <c:pt idx="4" formatCode="#,##0.00;&quot;△&quot;#,##0.00">
                  <c:v>0</c:v>
                </c:pt>
              </c:numCache>
            </c:numRef>
          </c:val>
          <c:extLst>
            <c:ext xmlns:c16="http://schemas.microsoft.com/office/drawing/2014/chart" uri="{C3380CC4-5D6E-409C-BE32-E72D297353CC}">
              <c16:uniqueId val="{00000000-1C65-4766-8A01-37878BE1833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1C65-4766-8A01-37878BE1833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44.02</c:v>
                </c:pt>
                <c:pt idx="1">
                  <c:v>39.92</c:v>
                </c:pt>
                <c:pt idx="2">
                  <c:v>46.13</c:v>
                </c:pt>
                <c:pt idx="3">
                  <c:v>39.89</c:v>
                </c:pt>
                <c:pt idx="4">
                  <c:v>54.53</c:v>
                </c:pt>
              </c:numCache>
            </c:numRef>
          </c:val>
          <c:extLst>
            <c:ext xmlns:c16="http://schemas.microsoft.com/office/drawing/2014/chart" uri="{C3380CC4-5D6E-409C-BE32-E72D297353CC}">
              <c16:uniqueId val="{00000000-80A2-4E68-AF53-FE6E5054AE7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80A2-4E68-AF53-FE6E5054AE7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320.36</c:v>
                </c:pt>
                <c:pt idx="1">
                  <c:v>344.6</c:v>
                </c:pt>
                <c:pt idx="2">
                  <c:v>308.95999999999998</c:v>
                </c:pt>
                <c:pt idx="3">
                  <c:v>350.95</c:v>
                </c:pt>
                <c:pt idx="4">
                  <c:v>256.26</c:v>
                </c:pt>
              </c:numCache>
            </c:numRef>
          </c:val>
          <c:extLst>
            <c:ext xmlns:c16="http://schemas.microsoft.com/office/drawing/2014/chart" uri="{C3380CC4-5D6E-409C-BE32-E72D297353CC}">
              <c16:uniqueId val="{00000000-2C67-40E4-812D-C6002E0144C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2C67-40E4-812D-C6002E0144C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U43"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青森県　東北町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非設置</v>
      </c>
      <c r="AE8" s="36"/>
      <c r="AF8" s="36"/>
      <c r="AG8" s="36"/>
      <c r="AH8" s="36"/>
      <c r="AI8" s="36"/>
      <c r="AJ8" s="36"/>
      <c r="AK8" s="3"/>
      <c r="AL8" s="37">
        <f>データ!S6</f>
        <v>16934</v>
      </c>
      <c r="AM8" s="37"/>
      <c r="AN8" s="37"/>
      <c r="AO8" s="37"/>
      <c r="AP8" s="37"/>
      <c r="AQ8" s="37"/>
      <c r="AR8" s="37"/>
      <c r="AS8" s="37"/>
      <c r="AT8" s="38">
        <f>データ!T6</f>
        <v>326.5</v>
      </c>
      <c r="AU8" s="38"/>
      <c r="AV8" s="38"/>
      <c r="AW8" s="38"/>
      <c r="AX8" s="38"/>
      <c r="AY8" s="38"/>
      <c r="AZ8" s="38"/>
      <c r="BA8" s="38"/>
      <c r="BB8" s="38">
        <f>データ!U6</f>
        <v>51.87</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7.4</v>
      </c>
      <c r="Q10" s="38"/>
      <c r="R10" s="38"/>
      <c r="S10" s="38"/>
      <c r="T10" s="38"/>
      <c r="U10" s="38"/>
      <c r="V10" s="38"/>
      <c r="W10" s="38">
        <f>データ!Q6</f>
        <v>104.28</v>
      </c>
      <c r="X10" s="38"/>
      <c r="Y10" s="38"/>
      <c r="Z10" s="38"/>
      <c r="AA10" s="38"/>
      <c r="AB10" s="38"/>
      <c r="AC10" s="38"/>
      <c r="AD10" s="37">
        <f>データ!R6</f>
        <v>2640</v>
      </c>
      <c r="AE10" s="37"/>
      <c r="AF10" s="37"/>
      <c r="AG10" s="37"/>
      <c r="AH10" s="37"/>
      <c r="AI10" s="37"/>
      <c r="AJ10" s="37"/>
      <c r="AK10" s="2"/>
      <c r="AL10" s="37">
        <f>データ!V6</f>
        <v>1242</v>
      </c>
      <c r="AM10" s="37"/>
      <c r="AN10" s="37"/>
      <c r="AO10" s="37"/>
      <c r="AP10" s="37"/>
      <c r="AQ10" s="37"/>
      <c r="AR10" s="37"/>
      <c r="AS10" s="37"/>
      <c r="AT10" s="38">
        <f>データ!W6</f>
        <v>1.5</v>
      </c>
      <c r="AU10" s="38"/>
      <c r="AV10" s="38"/>
      <c r="AW10" s="38"/>
      <c r="AX10" s="38"/>
      <c r="AY10" s="38"/>
      <c r="AZ10" s="38"/>
      <c r="BA10" s="38"/>
      <c r="BB10" s="38">
        <f>データ!X6</f>
        <v>828</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119</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120</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【786.37】</v>
      </c>
      <c r="I86" s="12" t="str">
        <f>データ!CA6</f>
        <v>【60.65】</v>
      </c>
      <c r="J86" s="12" t="str">
        <f>データ!CL6</f>
        <v>【256.97】</v>
      </c>
      <c r="K86" s="12" t="str">
        <f>データ!CW6</f>
        <v>【61.14】</v>
      </c>
      <c r="L86" s="12" t="str">
        <f>データ!DH6</f>
        <v>【86.91】</v>
      </c>
      <c r="M86" s="12" t="s">
        <v>44</v>
      </c>
      <c r="N86" s="12" t="s">
        <v>43</v>
      </c>
      <c r="O86" s="12" t="str">
        <f>データ!EO6</f>
        <v>【0.03】</v>
      </c>
    </row>
  </sheetData>
  <sheetProtection algorithmName="SHA-512" hashValue="D3sGyjaL6L6V1sRmlRtQ4zjK+AuoVLlbLELv/bB4A/Iavhm9BtXlyBQGdHZpTvqh0czn75Du3/7JLi3Ky+0MvQ==" saltValue="fNTovZwRmsLEDWbC3H9vh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24082</v>
      </c>
      <c r="D6" s="19">
        <f t="shared" si="3"/>
        <v>47</v>
      </c>
      <c r="E6" s="19">
        <f t="shared" si="3"/>
        <v>17</v>
      </c>
      <c r="F6" s="19">
        <f t="shared" si="3"/>
        <v>5</v>
      </c>
      <c r="G6" s="19">
        <f t="shared" si="3"/>
        <v>0</v>
      </c>
      <c r="H6" s="19" t="str">
        <f t="shared" si="3"/>
        <v>青森県　東北町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7.4</v>
      </c>
      <c r="Q6" s="20">
        <f t="shared" si="3"/>
        <v>104.28</v>
      </c>
      <c r="R6" s="20">
        <f t="shared" si="3"/>
        <v>2640</v>
      </c>
      <c r="S6" s="20">
        <f t="shared" si="3"/>
        <v>16934</v>
      </c>
      <c r="T6" s="20">
        <f t="shared" si="3"/>
        <v>326.5</v>
      </c>
      <c r="U6" s="20">
        <f t="shared" si="3"/>
        <v>51.87</v>
      </c>
      <c r="V6" s="20">
        <f t="shared" si="3"/>
        <v>1242</v>
      </c>
      <c r="W6" s="20">
        <f t="shared" si="3"/>
        <v>1.5</v>
      </c>
      <c r="X6" s="20">
        <f t="shared" si="3"/>
        <v>828</v>
      </c>
      <c r="Y6" s="21">
        <f>IF(Y7="",NA(),Y7)</f>
        <v>36.409999999999997</v>
      </c>
      <c r="Z6" s="21">
        <f t="shared" ref="Z6:AH6" si="4">IF(Z7="",NA(),Z7)</f>
        <v>34.520000000000003</v>
      </c>
      <c r="AA6" s="21">
        <f t="shared" si="4"/>
        <v>31.03</v>
      </c>
      <c r="AB6" s="21">
        <f t="shared" si="4"/>
        <v>33.61</v>
      </c>
      <c r="AC6" s="21">
        <f t="shared" si="4"/>
        <v>33.24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1310.95</v>
      </c>
      <c r="BG6" s="21">
        <f t="shared" ref="BG6:BO6" si="7">IF(BG7="",NA(),BG7)</f>
        <v>437.36</v>
      </c>
      <c r="BH6" s="21">
        <f t="shared" si="7"/>
        <v>417.71</v>
      </c>
      <c r="BI6" s="21">
        <f t="shared" si="7"/>
        <v>365.73</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44.02</v>
      </c>
      <c r="BR6" s="21">
        <f t="shared" ref="BR6:BZ6" si="8">IF(BR7="",NA(),BR7)</f>
        <v>39.92</v>
      </c>
      <c r="BS6" s="21">
        <f t="shared" si="8"/>
        <v>46.13</v>
      </c>
      <c r="BT6" s="21">
        <f t="shared" si="8"/>
        <v>39.89</v>
      </c>
      <c r="BU6" s="21">
        <f t="shared" si="8"/>
        <v>54.53</v>
      </c>
      <c r="BV6" s="21">
        <f t="shared" si="8"/>
        <v>59.8</v>
      </c>
      <c r="BW6" s="21">
        <f t="shared" si="8"/>
        <v>57.77</v>
      </c>
      <c r="BX6" s="21">
        <f t="shared" si="8"/>
        <v>57.31</v>
      </c>
      <c r="BY6" s="21">
        <f t="shared" si="8"/>
        <v>57.08</v>
      </c>
      <c r="BZ6" s="21">
        <f t="shared" si="8"/>
        <v>56.26</v>
      </c>
      <c r="CA6" s="20" t="str">
        <f>IF(CA7="","",IF(CA7="-","【-】","【"&amp;SUBSTITUTE(TEXT(CA7,"#,##0.00"),"-","△")&amp;"】"))</f>
        <v>【60.65】</v>
      </c>
      <c r="CB6" s="21">
        <f>IF(CB7="",NA(),CB7)</f>
        <v>320.36</v>
      </c>
      <c r="CC6" s="21">
        <f t="shared" ref="CC6:CK6" si="9">IF(CC7="",NA(),CC7)</f>
        <v>344.6</v>
      </c>
      <c r="CD6" s="21">
        <f t="shared" si="9"/>
        <v>308.95999999999998</v>
      </c>
      <c r="CE6" s="21">
        <f t="shared" si="9"/>
        <v>350.95</v>
      </c>
      <c r="CF6" s="21">
        <f t="shared" si="9"/>
        <v>256.26</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44.82</v>
      </c>
      <c r="CN6" s="21">
        <f t="shared" ref="CN6:CV6" si="10">IF(CN7="",NA(),CN7)</f>
        <v>45.89</v>
      </c>
      <c r="CO6" s="21">
        <f t="shared" si="10"/>
        <v>45.18</v>
      </c>
      <c r="CP6" s="21">
        <f t="shared" si="10"/>
        <v>45.36</v>
      </c>
      <c r="CQ6" s="21">
        <f t="shared" si="10"/>
        <v>44.82</v>
      </c>
      <c r="CR6" s="21">
        <f t="shared" si="10"/>
        <v>51.75</v>
      </c>
      <c r="CS6" s="21">
        <f t="shared" si="10"/>
        <v>50.68</v>
      </c>
      <c r="CT6" s="21">
        <f t="shared" si="10"/>
        <v>50.14</v>
      </c>
      <c r="CU6" s="21">
        <f t="shared" si="10"/>
        <v>54.83</v>
      </c>
      <c r="CV6" s="21">
        <f t="shared" si="10"/>
        <v>66.53</v>
      </c>
      <c r="CW6" s="20" t="str">
        <f>IF(CW7="","",IF(CW7="-","【-】","【"&amp;SUBSTITUTE(TEXT(CW7,"#,##0.00"),"-","△")&amp;"】"))</f>
        <v>【61.14】</v>
      </c>
      <c r="CX6" s="21">
        <f>IF(CX7="",NA(),CX7)</f>
        <v>94.33</v>
      </c>
      <c r="CY6" s="21">
        <f t="shared" ref="CY6:DG6" si="11">IF(CY7="",NA(),CY7)</f>
        <v>93.98</v>
      </c>
      <c r="CZ6" s="21">
        <f t="shared" si="11"/>
        <v>94.29</v>
      </c>
      <c r="DA6" s="21">
        <f t="shared" si="11"/>
        <v>94.33</v>
      </c>
      <c r="DB6" s="21">
        <f t="shared" si="11"/>
        <v>93.08</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24082</v>
      </c>
      <c r="D7" s="23">
        <v>47</v>
      </c>
      <c r="E7" s="23">
        <v>17</v>
      </c>
      <c r="F7" s="23">
        <v>5</v>
      </c>
      <c r="G7" s="23">
        <v>0</v>
      </c>
      <c r="H7" s="23" t="s">
        <v>98</v>
      </c>
      <c r="I7" s="23" t="s">
        <v>99</v>
      </c>
      <c r="J7" s="23" t="s">
        <v>100</v>
      </c>
      <c r="K7" s="23" t="s">
        <v>101</v>
      </c>
      <c r="L7" s="23" t="s">
        <v>102</v>
      </c>
      <c r="M7" s="23" t="s">
        <v>103</v>
      </c>
      <c r="N7" s="24" t="s">
        <v>104</v>
      </c>
      <c r="O7" s="24" t="s">
        <v>105</v>
      </c>
      <c r="P7" s="24">
        <v>7.4</v>
      </c>
      <c r="Q7" s="24">
        <v>104.28</v>
      </c>
      <c r="R7" s="24">
        <v>2640</v>
      </c>
      <c r="S7" s="24">
        <v>16934</v>
      </c>
      <c r="T7" s="24">
        <v>326.5</v>
      </c>
      <c r="U7" s="24">
        <v>51.87</v>
      </c>
      <c r="V7" s="24">
        <v>1242</v>
      </c>
      <c r="W7" s="24">
        <v>1.5</v>
      </c>
      <c r="X7" s="24">
        <v>828</v>
      </c>
      <c r="Y7" s="24">
        <v>36.409999999999997</v>
      </c>
      <c r="Z7" s="24">
        <v>34.520000000000003</v>
      </c>
      <c r="AA7" s="24">
        <v>31.03</v>
      </c>
      <c r="AB7" s="24">
        <v>33.61</v>
      </c>
      <c r="AC7" s="24">
        <v>33.24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1310.95</v>
      </c>
      <c r="BG7" s="24">
        <v>437.36</v>
      </c>
      <c r="BH7" s="24">
        <v>417.71</v>
      </c>
      <c r="BI7" s="24">
        <v>365.73</v>
      </c>
      <c r="BJ7" s="24">
        <v>0</v>
      </c>
      <c r="BK7" s="24">
        <v>855.8</v>
      </c>
      <c r="BL7" s="24">
        <v>789.46</v>
      </c>
      <c r="BM7" s="24">
        <v>826.83</v>
      </c>
      <c r="BN7" s="24">
        <v>867.83</v>
      </c>
      <c r="BO7" s="24">
        <v>791.76</v>
      </c>
      <c r="BP7" s="24">
        <v>786.37</v>
      </c>
      <c r="BQ7" s="24">
        <v>44.02</v>
      </c>
      <c r="BR7" s="24">
        <v>39.92</v>
      </c>
      <c r="BS7" s="24">
        <v>46.13</v>
      </c>
      <c r="BT7" s="24">
        <v>39.89</v>
      </c>
      <c r="BU7" s="24">
        <v>54.53</v>
      </c>
      <c r="BV7" s="24">
        <v>59.8</v>
      </c>
      <c r="BW7" s="24">
        <v>57.77</v>
      </c>
      <c r="BX7" s="24">
        <v>57.31</v>
      </c>
      <c r="BY7" s="24">
        <v>57.08</v>
      </c>
      <c r="BZ7" s="24">
        <v>56.26</v>
      </c>
      <c r="CA7" s="24">
        <v>60.65</v>
      </c>
      <c r="CB7" s="24">
        <v>320.36</v>
      </c>
      <c r="CC7" s="24">
        <v>344.6</v>
      </c>
      <c r="CD7" s="24">
        <v>308.95999999999998</v>
      </c>
      <c r="CE7" s="24">
        <v>350.95</v>
      </c>
      <c r="CF7" s="24">
        <v>256.26</v>
      </c>
      <c r="CG7" s="24">
        <v>263.76</v>
      </c>
      <c r="CH7" s="24">
        <v>274.35000000000002</v>
      </c>
      <c r="CI7" s="24">
        <v>273.52</v>
      </c>
      <c r="CJ7" s="24">
        <v>274.99</v>
      </c>
      <c r="CK7" s="24">
        <v>282.08999999999997</v>
      </c>
      <c r="CL7" s="24">
        <v>256.97000000000003</v>
      </c>
      <c r="CM7" s="24">
        <v>44.82</v>
      </c>
      <c r="CN7" s="24">
        <v>45.89</v>
      </c>
      <c r="CO7" s="24">
        <v>45.18</v>
      </c>
      <c r="CP7" s="24">
        <v>45.36</v>
      </c>
      <c r="CQ7" s="24">
        <v>44.82</v>
      </c>
      <c r="CR7" s="24">
        <v>51.75</v>
      </c>
      <c r="CS7" s="24">
        <v>50.68</v>
      </c>
      <c r="CT7" s="24">
        <v>50.14</v>
      </c>
      <c r="CU7" s="24">
        <v>54.83</v>
      </c>
      <c r="CV7" s="24">
        <v>66.53</v>
      </c>
      <c r="CW7" s="24">
        <v>61.14</v>
      </c>
      <c r="CX7" s="24">
        <v>94.33</v>
      </c>
      <c r="CY7" s="24">
        <v>93.98</v>
      </c>
      <c r="CZ7" s="24">
        <v>94.29</v>
      </c>
      <c r="DA7" s="24">
        <v>94.33</v>
      </c>
      <c r="DB7" s="24">
        <v>93.08</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116</v>
      </c>
      <c r="F13" t="s">
        <v>115</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2023-03-01T02:39:01Z</cp:lastPrinted>
  <dcterms:created xsi:type="dcterms:W3CDTF">2023-01-12T23:59:16Z</dcterms:created>
  <dcterms:modified xsi:type="dcterms:W3CDTF">2023-03-01T02:41:14Z</dcterms:modified>
  <cp:category/>
</cp:coreProperties>
</file>