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2op\Desktop\経営比較分析表\01_下水\28東北町　△（農集のみ）\02_確認\"/>
    </mc:Choice>
  </mc:AlternateContent>
  <workbookProtection workbookAlgorithmName="SHA-512" workbookHashValue="pNHvbaLeIVowXnIBOr7eIuv6bHgHSOQDcQJyYw02HGsDFSTh7qsaD1HbWnHQ227xjweG3gqXgKi6Xozh7EH8QQ==" workbookSaltValue="KhsJnSwR8PTrxyYMh8lUIg=="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P10" i="4"/>
  <c r="I10" i="4"/>
  <c r="BB8" i="4"/>
  <c r="AT8" i="4"/>
  <c r="AL8" i="4"/>
  <c r="AD8" i="4"/>
  <c r="W8" i="4"/>
  <c r="P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<sst xmlns="http://schemas.openxmlformats.org/spreadsheetml/2006/main" count="236" uniqueCount="119">
  <si>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</si>
  <si>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</si>
  <si>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</si>
  <si>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</si>
  <si>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</si>
  <si>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</si>
  <si>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</si>
  <si>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</si>
  <si>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</si>
  <si>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</si>
  <si>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</si>
  <si>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</si>
  <si>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</si>
  <si>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</si>
  <si>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</si>
  <si>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</si>
  <si>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</si>
  <si>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</si>
  <si>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</si>
  <si>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</si>
  <si>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</si>
  <si>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</si>
  <si>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</si>
  <si>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</si>
  <si>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</si>
  <si>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</si>
  <si>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</si>
  <si>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</si>
  <si>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</si>
  <si>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</si>
  <si>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</si>
  <si>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</si>
  <si>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</si>
  <si>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</si>
  <si>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</si>
  <si>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</si>
  <si>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</si>
  <si>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</si>
  <si>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</si>
  <si>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</si>
  <si>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</si>
  <si>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</si>
  <si>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</si>
  <si>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</si>
  <si>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</si>
  <si>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</si>
  <si>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</si>
  <si>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</si>
  <si>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</si>
  <si>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</si>
  <si>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</si>
  <si>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</si>
  <si>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</si>
  <si>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</si>
  <si>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</si>
  <si>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</si>
  <si>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</si>
  <si>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</si>
  <si>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</si>
  <si>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</si>
  <si>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</si>
  <si>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</si>
  <si>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</si>
  <si>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</si>
  <si>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</si>
  <si>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</si>
  <si>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</si>
  <si>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</si>
  <si>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</si>
  <si>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</si>
  <si>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</si>
  <si>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</si>
  <si>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</si>
  <si>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</si>
  <si>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</si>
  <si>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</si>
  <si>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</si>
  <si>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</si>
  <si>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</si>
  <si>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</si>
  <si>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</si>
  <si>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</si>
  <si>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</si>
  <si>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</si>
  <si>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</si>
  <si>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</si>
  <si>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</si>
  <si>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</si>
  <si>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</si>
  <si>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</si>
  <si>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</si>
  <si>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</si>
  <si>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</si>
  <si>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</si>
  <si>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</si>
  <si>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</si>
  <si>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</si>
  <si>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</si>
  <si>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</si>
  <si>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</si>
  <si>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</si>
  <si>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</si>
  <si>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</si>
  <si>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</si>
  <si>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</si>
  <si>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</si>
  <si>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</si>
  <si>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</si>
  <si>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</si>
  <si>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</si>
  <si>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</si>
  <si>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</si>
  <si>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</si>
  <si>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</si>
  <si>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</si>
  <si>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</si>
  <si>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甲地処理区（平成8年供用開始）、千曳処理区（平成14年供用開始）、菩提寺処理区（平成16年供用開始）の3処理区で運営しており、処理機能は概ね良好ではあるが、一番古い処理区で供用開始から20年以上経過しており、一部老朽化による機能低下も見られる。2年前に甲地処理区と千曳処理区に対し、機能強化対策事業を実施した。これにより、施設を長寿命化することができ、今後も長期にわたって処理機能を維持することが可能である。今後も状況を見ながら中長期的に施設設備の更新等を進めていく。</t>
    <rPh sb="124" eb="126">
      <t>ネンマエ</t>
    </rPh>
    <rPh sb="205" eb="207">
      <t>コンゴ</t>
    </rPh>
    <rPh sb="208" eb="210">
      <t>ジョウキョウ</t>
    </rPh>
    <rPh sb="211" eb="212">
      <t>ミ</t>
    </rPh>
    <rPh sb="215" eb="219">
      <t>チュウチョウキテキ</t>
    </rPh>
    <rPh sb="220" eb="222">
      <t>シセツ</t>
    </rPh>
    <rPh sb="222" eb="224">
      <t>セツビ</t>
    </rPh>
    <rPh sb="225" eb="227">
      <t>コウシン</t>
    </rPh>
    <rPh sb="227" eb="228">
      <t>トウ</t>
    </rPh>
    <rPh sb="229" eb="230">
      <t>スス</t>
    </rPh>
    <phoneticPr fontId="4"/>
  </si>
  <si>
    <t>・当町の農業集落排水事業の経営健全化、効率化に向けた今後の取組としては、一般会計繰入金に依存しないよう、使用料の料金改定（令和4年度に見直し予定）を行い、維持管理の最適な整備を行っていく。また令和6年度予定の企業会計の法適用化に向けて推進して行く。</t>
    <rPh sb="36" eb="38">
      <t>イッパン</t>
    </rPh>
    <rPh sb="38" eb="40">
      <t>カイケイ</t>
    </rPh>
    <rPh sb="40" eb="42">
      <t>クリイレ</t>
    </rPh>
    <rPh sb="42" eb="43">
      <t>キン</t>
    </rPh>
    <rPh sb="44" eb="46">
      <t>イゾン</t>
    </rPh>
    <rPh sb="52" eb="55">
      <t>シヨウリョウ</t>
    </rPh>
    <rPh sb="56" eb="58">
      <t>リョウキン</t>
    </rPh>
    <rPh sb="58" eb="60">
      <t>カイテイ</t>
    </rPh>
    <rPh sb="61" eb="63">
      <t>レイワ</t>
    </rPh>
    <rPh sb="64" eb="66">
      <t>ネンド</t>
    </rPh>
    <rPh sb="67" eb="69">
      <t>ミナオ</t>
    </rPh>
    <rPh sb="70" eb="72">
      <t>ヨテイ</t>
    </rPh>
    <rPh sb="74" eb="75">
      <t>オコナ</t>
    </rPh>
    <rPh sb="77" eb="79">
      <t>イジ</t>
    </rPh>
    <rPh sb="79" eb="81">
      <t>カンリ</t>
    </rPh>
    <rPh sb="82" eb="84">
      <t>サイテキ</t>
    </rPh>
    <rPh sb="85" eb="87">
      <t>セイビ</t>
    </rPh>
    <rPh sb="88" eb="89">
      <t>オコナ</t>
    </rPh>
    <rPh sb="96" eb="98">
      <t>レイワ</t>
    </rPh>
    <rPh sb="99" eb="101">
      <t>ネンド</t>
    </rPh>
    <rPh sb="101" eb="103">
      <t>ヨテイ</t>
    </rPh>
    <rPh sb="104" eb="106">
      <t>キギョウ</t>
    </rPh>
    <rPh sb="106" eb="108">
      <t>カイケイ</t>
    </rPh>
    <rPh sb="109" eb="110">
      <t>ホウ</t>
    </rPh>
    <rPh sb="110" eb="113">
      <t>テキヨウカ</t>
    </rPh>
    <rPh sb="114" eb="115">
      <t>ム</t>
    </rPh>
    <rPh sb="117" eb="119">
      <t>スイシン</t>
    </rPh>
    <rPh sb="121" eb="122">
      <t>イ</t>
    </rPh>
    <phoneticPr fontId="4"/>
  </si>
  <si>
    <t>・当町の農業集落排水事業（法非適用）の経営状況を左のグラフから分析すると、令和2年度は経費回収率、汚水処理原価、施設利用率が、類似団体より健全性に欠ける状態にある。
・主な要因として、少子高齢化の影響により当初の全体計画の人口規模に対して現在処理区内人口が少なく、また使用者が高齢化及び人口減少していることにより、水道使用量も減少していることが挙げられる。水洗化率では類似団体を上回っているが、経営的に反映されていない状況である。また地理的に起伏があり、民家が拡散している地域であり、管渠施設の維持に経費がかかる状況も挙げられる。　　　　　　　　　　　　　　　　　　　　　　　　　　　　　　　　　　　・収益的収支が前年度と比較して増となっているが、これは職員の異動による一般会計からの繰入金増によるものが主な要因である。料金収入は、下降傾向となっており、一般会計繰入金に依存している状況であることから、令和6年度からの公営企業会計適用に向け使用料の単価設定を様々な視点から検証する必要がある。</t>
    <rPh sb="37" eb="39">
      <t>レイワ</t>
    </rPh>
    <rPh sb="49" eb="51">
      <t>オスイ</t>
    </rPh>
    <rPh sb="51" eb="53">
      <t>ショリ</t>
    </rPh>
    <rPh sb="53" eb="55">
      <t>ゲンカ</t>
    </rPh>
    <rPh sb="141" eb="142">
      <t>オヨ</t>
    </rPh>
    <rPh sb="143" eb="145">
      <t>ジンコウ</t>
    </rPh>
    <rPh sb="145" eb="147">
      <t>ゲンショウ</t>
    </rPh>
    <rPh sb="301" eb="304">
      <t>シュウエキテキ</t>
    </rPh>
    <rPh sb="304" eb="306">
      <t>シュウシ</t>
    </rPh>
    <rPh sb="307" eb="310">
      <t>ゼンネンド</t>
    </rPh>
    <rPh sb="311" eb="313">
      <t>ヒカク</t>
    </rPh>
    <rPh sb="315" eb="316">
      <t>ゾウ</t>
    </rPh>
    <rPh sb="327" eb="329">
      <t>ショクイン</t>
    </rPh>
    <rPh sb="330" eb="332">
      <t>イドウ</t>
    </rPh>
    <rPh sb="335" eb="337">
      <t>イッパン</t>
    </rPh>
    <rPh sb="337" eb="339">
      <t>カイケイ</t>
    </rPh>
    <rPh sb="342" eb="344">
      <t>クリイレ</t>
    </rPh>
    <rPh sb="344" eb="345">
      <t>キン</t>
    </rPh>
    <rPh sb="345" eb="346">
      <t>ゾウ</t>
    </rPh>
    <rPh sb="352" eb="353">
      <t>オモ</t>
    </rPh>
    <rPh sb="354" eb="356">
      <t>ヨウイン</t>
    </rPh>
    <rPh sb="360" eb="362">
      <t>リョウキン</t>
    </rPh>
    <rPh sb="362" eb="364">
      <t>シュウニュウ</t>
    </rPh>
    <rPh sb="366" eb="368">
      <t>カコウ</t>
    </rPh>
    <rPh sb="368" eb="370">
      <t>ケイコウ</t>
    </rPh>
    <rPh sb="401" eb="403">
      <t>レイワ</t>
    </rPh>
    <rPh sb="404" eb="406">
      <t>ネンド</t>
    </rPh>
    <rPh sb="409" eb="411">
      <t>コウエイ</t>
    </rPh>
    <rPh sb="411" eb="413">
      <t>キギョウ</t>
    </rPh>
    <rPh sb="413" eb="415">
      <t>カイケイ</t>
    </rPh>
    <rPh sb="415" eb="417">
      <t>テキヨウ</t>
    </rPh>
    <rPh sb="418" eb="419">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</si>
</sst>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19-4440-AB31-B959F9E8F8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4A19-4440-AB31-B959F9E8F8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45.18</c:v>
                </c:pt>
                <c:pt idx="1">
                  <c:v>44.82</c:v>
                </c:pt>
                <c:pt idx="2">
                  <c:v>45.89</c:v>
                </c:pt>
                <c:pt idx="3">
                  <c:v>45.18</c:v>
                </c:pt>
                <c:pt idx="4">
                  <c:v>45.36</c:v>
                </c:pt>
              </c:numCache>
            </c:numRef>
          </c:val>
          <c:extLst>
            <c:ext xmlns:c16="http://schemas.microsoft.com/office/drawing/2014/chart" uri="{C3380CC4-5D6E-409C-BE32-E72D297353CC}">
              <c16:uniqueId val="{00000000-843F-439C-8678-490E69E76B6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843F-439C-8678-490E69E76B6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94.89</c:v>
                </c:pt>
                <c:pt idx="1">
                  <c:v>94.33</c:v>
                </c:pt>
                <c:pt idx="2">
                  <c:v>93.98</c:v>
                </c:pt>
                <c:pt idx="3">
                  <c:v>94.29</c:v>
                </c:pt>
                <c:pt idx="4">
                  <c:v>94.33</c:v>
                </c:pt>
              </c:numCache>
            </c:numRef>
          </c:val>
          <c:extLst>
            <c:ext xmlns:c16="http://schemas.microsoft.com/office/drawing/2014/chart" uri="{C3380CC4-5D6E-409C-BE32-E72D297353CC}">
              <c16:uniqueId val="{00000000-6DF9-45DA-BCEA-2A3A3285C2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6DF9-45DA-BCEA-2A3A3285C2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34.06</c:v>
                </c:pt>
                <c:pt idx="1">
                  <c:v>36.409999999999997</c:v>
                </c:pt>
                <c:pt idx="2">
                  <c:v>34.520000000000003</c:v>
                </c:pt>
                <c:pt idx="3">
                  <c:v>31.03</c:v>
                </c:pt>
                <c:pt idx="4">
                  <c:v>33.61</c:v>
                </c:pt>
              </c:numCache>
            </c:numRef>
          </c:val>
          <c:extLst>
            <c:ext xmlns:c16="http://schemas.microsoft.com/office/drawing/2014/chart" uri="{C3380CC4-5D6E-409C-BE32-E72D297353CC}">
              <c16:uniqueId val="{00000000-B54F-4610-8A13-E21F6EAB2FB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4F-4610-8A13-E21F6EAB2FB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EB-4D9C-BE14-73CF27D9431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EB-4D9C-BE14-73CF27D9431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CB-4FE9-8BD1-0B469F44279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CB-4FE9-8BD1-0B469F44279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62-4891-975A-5531C926BE7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62-4891-975A-5531C926BE7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48-44F8-BA52-BFA5C8709C7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48-44F8-BA52-BFA5C8709C7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307.08</c:v>
                </c:pt>
                <c:pt idx="1">
                  <c:v>1310.95</c:v>
                </c:pt>
                <c:pt idx="2">
                  <c:v>437.36</c:v>
                </c:pt>
                <c:pt idx="3">
                  <c:v>417.71</c:v>
                </c:pt>
                <c:pt idx="4">
                  <c:v>365.73</c:v>
                </c:pt>
              </c:numCache>
            </c:numRef>
          </c:val>
          <c:extLst>
            <c:ext xmlns:c16="http://schemas.microsoft.com/office/drawing/2014/chart" uri="{C3380CC4-5D6E-409C-BE32-E72D297353CC}">
              <c16:uniqueId val="{00000000-A0AA-4E8F-A306-F1F88B6440B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A0AA-4E8F-A306-F1F88B6440B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44.45</c:v>
                </c:pt>
                <c:pt idx="1">
                  <c:v>44.02</c:v>
                </c:pt>
                <c:pt idx="2">
                  <c:v>39.92</c:v>
                </c:pt>
                <c:pt idx="3">
                  <c:v>46.13</c:v>
                </c:pt>
                <c:pt idx="4">
                  <c:v>39.89</c:v>
                </c:pt>
              </c:numCache>
            </c:numRef>
          </c:val>
          <c:extLst>
            <c:ext xmlns:c16="http://schemas.microsoft.com/office/drawing/2014/chart" uri="{C3380CC4-5D6E-409C-BE32-E72D297353CC}">
              <c16:uniqueId val="{00000000-3CED-4981-95F6-4939050CC3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3CED-4981-95F6-4939050CC3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330.33</c:v>
                </c:pt>
                <c:pt idx="1">
                  <c:v>320.36</c:v>
                </c:pt>
                <c:pt idx="2">
                  <c:v>344.6</c:v>
                </c:pt>
                <c:pt idx="3">
                  <c:v>308.95999999999998</c:v>
                </c:pt>
                <c:pt idx="4">
                  <c:v>350.95</c:v>
                </c:pt>
              </c:numCache>
            </c:numRef>
          </c:val>
          <c:extLst>
            <c:ext xmlns:c16="http://schemas.microsoft.com/office/drawing/2014/chart" uri="{C3380CC4-5D6E-409C-BE32-E72D297353CC}">
              <c16:uniqueId val="{00000000-759B-432F-85EB-D59EECEB32F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759B-432F-85EB-D59EECEB32F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U12" zoomScaleNormal="100" workbookViewId="0">
      <selection activeCell="CE31" sqref="CE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東北町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17154</v>
      </c>
      <c r="AM8" s="51"/>
      <c r="AN8" s="51"/>
      <c r="AO8" s="51"/>
      <c r="AP8" s="51"/>
      <c r="AQ8" s="51"/>
      <c r="AR8" s="51"/>
      <c r="AS8" s="51"/>
      <c r="AT8" s="46">
        <f>データ!T6</f>
        <v>326.5</v>
      </c>
      <c r="AU8" s="46"/>
      <c r="AV8" s="46"/>
      <c r="AW8" s="46"/>
      <c r="AX8" s="46"/>
      <c r="AY8" s="46"/>
      <c r="AZ8" s="46"/>
      <c r="BA8" s="46"/>
      <c r="BB8" s="46">
        <f>データ!U6</f>
        <v>52.54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7.66</v>
      </c>
      <c r="Q10" s="46"/>
      <c r="R10" s="46"/>
      <c r="S10" s="46"/>
      <c r="T10" s="46"/>
      <c r="U10" s="46"/>
      <c r="V10" s="46"/>
      <c r="W10" s="46">
        <f>データ!Q6</f>
        <v>103.16</v>
      </c>
      <c r="X10" s="46"/>
      <c r="Y10" s="46"/>
      <c r="Z10" s="46"/>
      <c r="AA10" s="46"/>
      <c r="AB10" s="46"/>
      <c r="AC10" s="46"/>
      <c r="AD10" s="51">
        <f>データ!R6</f>
        <v>2640</v>
      </c>
      <c r="AE10" s="51"/>
      <c r="AF10" s="51"/>
      <c r="AG10" s="51"/>
      <c r="AH10" s="51"/>
      <c r="AI10" s="51"/>
      <c r="AJ10" s="51"/>
      <c r="AK10" s="2"/>
      <c r="AL10" s="51">
        <f>データ!V6</f>
        <v>1304</v>
      </c>
      <c r="AM10" s="51"/>
      <c r="AN10" s="51"/>
      <c r="AO10" s="51"/>
      <c r="AP10" s="51"/>
      <c r="AQ10" s="51"/>
      <c r="AR10" s="51"/>
      <c r="AS10" s="51"/>
      <c r="AT10" s="46">
        <f>データ!W6</f>
        <v>1.5</v>
      </c>
      <c r="AU10" s="46"/>
      <c r="AV10" s="46"/>
      <c r="AW10" s="46"/>
      <c r="AX10" s="46"/>
      <c r="AY10" s="46"/>
      <c r="AZ10" s="46"/>
      <c r="BA10" s="46"/>
      <c r="BB10" s="46">
        <f>データ!X6</f>
        <v>869.33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CYlt4ITOxZGfY95t90EOutx+lyeoPqXom1RFMXaQ/sExe12X7e54WL+SxeGmMLvqxldokfpquGIRCnLsd1tSQA==" saltValue="N7sdd1u1oBtkOoejhytw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24082</v>
      </c>
      <c r="D6" s="33">
        <f t="shared" si="3"/>
        <v>47</v>
      </c>
      <c r="E6" s="33">
        <f t="shared" si="3"/>
        <v>17</v>
      </c>
      <c r="F6" s="33">
        <f t="shared" si="3"/>
        <v>5</v>
      </c>
      <c r="G6" s="33">
        <f t="shared" si="3"/>
        <v>0</v>
      </c>
      <c r="H6" s="33" t="str">
        <f t="shared" si="3"/>
        <v>青森県　東北町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7.66</v>
      </c>
      <c r="Q6" s="34">
        <f t="shared" si="3"/>
        <v>103.16</v>
      </c>
      <c r="R6" s="34">
        <f t="shared" si="3"/>
        <v>2640</v>
      </c>
      <c r="S6" s="34">
        <f t="shared" si="3"/>
        <v>17154</v>
      </c>
      <c r="T6" s="34">
        <f t="shared" si="3"/>
        <v>326.5</v>
      </c>
      <c r="U6" s="34">
        <f t="shared" si="3"/>
        <v>52.54</v>
      </c>
      <c r="V6" s="34">
        <f t="shared" si="3"/>
        <v>1304</v>
      </c>
      <c r="W6" s="34">
        <f t="shared" si="3"/>
        <v>1.5</v>
      </c>
      <c r="X6" s="34">
        <f t="shared" si="3"/>
        <v>869.33</v>
      </c>
      <c r="Y6" s="35">
        <f>IF(Y7="",NA(),Y7)</f>
        <v>34.06</v>
      </c>
      <c r="Z6" s="35">
        <f t="shared" ref="Z6:AH6" si="4">IF(Z7="",NA(),Z7)</f>
        <v>36.409999999999997</v>
      </c>
      <c r="AA6" s="35">
        <f t="shared" si="4"/>
        <v>34.520000000000003</v>
      </c>
      <c r="AB6" s="35">
        <f t="shared" si="4"/>
        <v>31.03</v>
      </c>
      <c r="AC6" s="35">
        <f t="shared" si="4"/>
        <v>33.61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307.08</v>
      </c>
      <c r="BG6" s="35">
        <f t="shared" ref="BG6:BO6" si="7">IF(BG7="",NA(),BG7)</f>
        <v>1310.95</v>
      </c>
      <c r="BH6" s="35">
        <f t="shared" si="7"/>
        <v>437.36</v>
      </c>
      <c r="BI6" s="35">
        <f t="shared" si="7"/>
        <v>417.71</v>
      </c>
      <c r="BJ6" s="35">
        <f t="shared" si="7"/>
        <v>365.73</v>
      </c>
      <c r="BK6" s="35">
        <f t="shared" si="7"/>
        <v>974.93</v>
      </c>
      <c r="BL6" s="35">
        <f t="shared" si="7"/>
        <v>855.8</v>
      </c>
      <c r="BM6" s="35">
        <f t="shared" si="7"/>
        <v>789.46</v>
      </c>
      <c r="BN6" s="35">
        <f t="shared" si="7"/>
        <v>826.83</v>
      </c>
      <c r="BO6" s="35">
        <f t="shared" si="7"/>
        <v>867.83</v>
      </c>
      <c r="BP6" s="34" t="str">
        <f>IF(BP7="","",IF(BP7="-","【-】","【"&amp;SUBSTITUTE(TEXT(BP7,"#,##0.00"),"-","△")&amp;"】"))</f>
        <v>【832.52】</v>
      </c>
      <c r="BQ6" s="35">
        <f>IF(BQ7="",NA(),BQ7)</f>
        <v>44.45</v>
      </c>
      <c r="BR6" s="35">
        <f t="shared" ref="BR6:BZ6" si="8">IF(BR7="",NA(),BR7)</f>
        <v>44.02</v>
      </c>
      <c r="BS6" s="35">
        <f t="shared" si="8"/>
        <v>39.92</v>
      </c>
      <c r="BT6" s="35">
        <f t="shared" si="8"/>
        <v>46.13</v>
      </c>
      <c r="BU6" s="35">
        <f t="shared" si="8"/>
        <v>39.89</v>
      </c>
      <c r="BV6" s="35">
        <f t="shared" si="8"/>
        <v>55.32</v>
      </c>
      <c r="BW6" s="35">
        <f t="shared" si="8"/>
        <v>59.8</v>
      </c>
      <c r="BX6" s="35">
        <f t="shared" si="8"/>
        <v>57.77</v>
      </c>
      <c r="BY6" s="35">
        <f t="shared" si="8"/>
        <v>57.31</v>
      </c>
      <c r="BZ6" s="35">
        <f t="shared" si="8"/>
        <v>57.08</v>
      </c>
      <c r="CA6" s="34" t="str">
        <f>IF(CA7="","",IF(CA7="-","【-】","【"&amp;SUBSTITUTE(TEXT(CA7,"#,##0.00"),"-","△")&amp;"】"))</f>
        <v>【60.94】</v>
      </c>
      <c r="CB6" s="35">
        <f>IF(CB7="",NA(),CB7)</f>
        <v>330.33</v>
      </c>
      <c r="CC6" s="35">
        <f t="shared" ref="CC6:CK6" si="9">IF(CC7="",NA(),CC7)</f>
        <v>320.36</v>
      </c>
      <c r="CD6" s="35">
        <f t="shared" si="9"/>
        <v>344.6</v>
      </c>
      <c r="CE6" s="35">
        <f t="shared" si="9"/>
        <v>308.95999999999998</v>
      </c>
      <c r="CF6" s="35">
        <f t="shared" si="9"/>
        <v>350.95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45.18</v>
      </c>
      <c r="CN6" s="35">
        <f t="shared" ref="CN6:CV6" si="10">IF(CN7="",NA(),CN7)</f>
        <v>44.82</v>
      </c>
      <c r="CO6" s="35">
        <f t="shared" si="10"/>
        <v>45.89</v>
      </c>
      <c r="CP6" s="35">
        <f t="shared" si="10"/>
        <v>45.18</v>
      </c>
      <c r="CQ6" s="35">
        <f t="shared" si="10"/>
        <v>45.36</v>
      </c>
      <c r="CR6" s="35">
        <f t="shared" si="10"/>
        <v>60.65</v>
      </c>
      <c r="CS6" s="35">
        <f t="shared" si="10"/>
        <v>51.75</v>
      </c>
      <c r="CT6" s="35">
        <f t="shared" si="10"/>
        <v>50.68</v>
      </c>
      <c r="CU6" s="35">
        <f t="shared" si="10"/>
        <v>50.14</v>
      </c>
      <c r="CV6" s="35">
        <f t="shared" si="10"/>
        <v>54.83</v>
      </c>
      <c r="CW6" s="34" t="str">
        <f>IF(CW7="","",IF(CW7="-","【-】","【"&amp;SUBSTITUTE(TEXT(CW7,"#,##0.00"),"-","△")&amp;"】"))</f>
        <v>【54.84】</v>
      </c>
      <c r="CX6" s="35">
        <f>IF(CX7="",NA(),CX7)</f>
        <v>94.89</v>
      </c>
      <c r="CY6" s="35">
        <f t="shared" ref="CY6:DG6" si="11">IF(CY7="",NA(),CY7)</f>
        <v>94.33</v>
      </c>
      <c r="CZ6" s="35">
        <f t="shared" si="11"/>
        <v>93.98</v>
      </c>
      <c r="DA6" s="35">
        <f t="shared" si="11"/>
        <v>94.29</v>
      </c>
      <c r="DB6" s="35">
        <f t="shared" si="11"/>
        <v>94.33</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24082</v>
      </c>
      <c r="D7" s="37">
        <v>47</v>
      </c>
      <c r="E7" s="37">
        <v>17</v>
      </c>
      <c r="F7" s="37">
        <v>5</v>
      </c>
      <c r="G7" s="37">
        <v>0</v>
      </c>
      <c r="H7" s="37" t="s">
        <v>98</v>
      </c>
      <c r="I7" s="37" t="s">
        <v>99</v>
      </c>
      <c r="J7" s="37" t="s">
        <v>100</v>
      </c>
      <c r="K7" s="37" t="s">
        <v>101</v>
      </c>
      <c r="L7" s="37" t="s">
        <v>102</v>
      </c>
      <c r="M7" s="37" t="s">
        <v>103</v>
      </c>
      <c r="N7" s="38" t="s">
        <v>104</v>
      </c>
      <c r="O7" s="38" t="s">
        <v>105</v>
      </c>
      <c r="P7" s="38">
        <v>7.66</v>
      </c>
      <c r="Q7" s="38">
        <v>103.16</v>
      </c>
      <c r="R7" s="38">
        <v>2640</v>
      </c>
      <c r="S7" s="38">
        <v>17154</v>
      </c>
      <c r="T7" s="38">
        <v>326.5</v>
      </c>
      <c r="U7" s="38">
        <v>52.54</v>
      </c>
      <c r="V7" s="38">
        <v>1304</v>
      </c>
      <c r="W7" s="38">
        <v>1.5</v>
      </c>
      <c r="X7" s="38">
        <v>869.33</v>
      </c>
      <c r="Y7" s="38">
        <v>34.06</v>
      </c>
      <c r="Z7" s="38">
        <v>36.409999999999997</v>
      </c>
      <c r="AA7" s="38">
        <v>34.520000000000003</v>
      </c>
      <c r="AB7" s="38">
        <v>31.03</v>
      </c>
      <c r="AC7" s="38">
        <v>33.61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307.08</v>
      </c>
      <c r="BG7" s="38">
        <v>1310.95</v>
      </c>
      <c r="BH7" s="38">
        <v>437.36</v>
      </c>
      <c r="BI7" s="38">
        <v>417.71</v>
      </c>
      <c r="BJ7" s="38">
        <v>365.73</v>
      </c>
      <c r="BK7" s="38">
        <v>974.93</v>
      </c>
      <c r="BL7" s="38">
        <v>855.8</v>
      </c>
      <c r="BM7" s="38">
        <v>789.46</v>
      </c>
      <c r="BN7" s="38">
        <v>826.83</v>
      </c>
      <c r="BO7" s="38">
        <v>867.83</v>
      </c>
      <c r="BP7" s="38">
        <v>832.52</v>
      </c>
      <c r="BQ7" s="38">
        <v>44.45</v>
      </c>
      <c r="BR7" s="38">
        <v>44.02</v>
      </c>
      <c r="BS7" s="38">
        <v>39.92</v>
      </c>
      <c r="BT7" s="38">
        <v>46.13</v>
      </c>
      <c r="BU7" s="38">
        <v>39.89</v>
      </c>
      <c r="BV7" s="38">
        <v>55.32</v>
      </c>
      <c r="BW7" s="38">
        <v>59.8</v>
      </c>
      <c r="BX7" s="38">
        <v>57.77</v>
      </c>
      <c r="BY7" s="38">
        <v>57.31</v>
      </c>
      <c r="BZ7" s="38">
        <v>57.08</v>
      </c>
      <c r="CA7" s="38">
        <v>60.94</v>
      </c>
      <c r="CB7" s="38">
        <v>330.33</v>
      </c>
      <c r="CC7" s="38">
        <v>320.36</v>
      </c>
      <c r="CD7" s="38">
        <v>344.6</v>
      </c>
      <c r="CE7" s="38">
        <v>308.95999999999998</v>
      </c>
      <c r="CF7" s="38">
        <v>350.95</v>
      </c>
      <c r="CG7" s="38">
        <v>283.17</v>
      </c>
      <c r="CH7" s="38">
        <v>263.76</v>
      </c>
      <c r="CI7" s="38">
        <v>274.35000000000002</v>
      </c>
      <c r="CJ7" s="38">
        <v>273.52</v>
      </c>
      <c r="CK7" s="38">
        <v>274.99</v>
      </c>
      <c r="CL7" s="38">
        <v>253.04</v>
      </c>
      <c r="CM7" s="38">
        <v>45.18</v>
      </c>
      <c r="CN7" s="38">
        <v>44.82</v>
      </c>
      <c r="CO7" s="38">
        <v>45.89</v>
      </c>
      <c r="CP7" s="38">
        <v>45.18</v>
      </c>
      <c r="CQ7" s="38">
        <v>45.36</v>
      </c>
      <c r="CR7" s="38">
        <v>60.65</v>
      </c>
      <c r="CS7" s="38">
        <v>51.75</v>
      </c>
      <c r="CT7" s="38">
        <v>50.68</v>
      </c>
      <c r="CU7" s="38">
        <v>50.14</v>
      </c>
      <c r="CV7" s="38">
        <v>54.83</v>
      </c>
      <c r="CW7" s="38">
        <v>54.84</v>
      </c>
      <c r="CX7" s="38">
        <v>94.89</v>
      </c>
      <c r="CY7" s="38">
        <v>94.33</v>
      </c>
      <c r="CZ7" s="38">
        <v>93.98</v>
      </c>
      <c r="DA7" s="38">
        <v>94.29</v>
      </c>
      <c r="DB7" s="38">
        <v>94.33</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202op</cp:lastModifiedBy>
  <cp:lastPrinted>2022-01-24T00:41:17Z</cp:lastPrinted>
  <dcterms:created xsi:type="dcterms:W3CDTF">2021-12-03T07:54:25Z</dcterms:created>
  <dcterms:modified xsi:type="dcterms:W3CDTF">2022-02-06T23:32:47Z</dcterms:modified>
  <cp:category/>
</cp:coreProperties>
</file>