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0.12\部門別フォルダ\11上下水道課\下水道課\◎『副総括関係』\210 調査・報告等(県庁他)\◆公営企業\●公営企業に係る「経営比較分析表」の分析等について\令和05年度\回答\"/>
    </mc:Choice>
  </mc:AlternateContent>
  <workbookProtection workbookAlgorithmName="SHA-512" workbookHashValue="FlFfFhzZ1g3Pk/eGV08I7F+REJb+rYC0irZeePWOPiVvVUYfY7m+LEW4eWZp4rL5BNoQFXZD1+8ZEoko8LJ9YQ==" workbookSaltValue="+mA5mEEMM2qZV1gObCbhBQ==" workbookSpinCount="100000" lockStructure="1"/>
  <bookViews>
    <workbookView xWindow="0" yWindow="0" windowWidth="28800" windowHeight="117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L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<sst xmlns="http://schemas.openxmlformats.org/spreadsheetml/2006/main" count="236" uniqueCount="121">
  <si>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</si>
  <si>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</si>
  <si>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</si>
  <si>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</si>
  <si>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</si>
  <si>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</si>
  <si>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</si>
  <si>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</si>
  <si>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</si>
  <si>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</si>
  <si>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</si>
  <si>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</si>
  <si>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</si>
  <si>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</si>
  <si>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</si>
  <si>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</si>
  <si>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</si>
  <si>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</si>
  <si>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</si>
  <si>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</si>
  <si>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</si>
  <si>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</si>
  <si>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</si>
  <si>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</si>
  <si>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</si>
  <si>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</si>
  <si>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</si>
  <si>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</si>
  <si>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</si>
  <si>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</si>
  <si>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</si>
  <si>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</si>
  <si>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</si>
  <si>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</si>
  <si>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</si>
  <si>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</si>
  <si>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</si>
  <si>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</si>
  <si>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</si>
  <si>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</si>
  <si>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</si>
  <si>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</si>
  <si>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</si>
  <si>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</si>
  <si>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</si>
  <si>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</si>
  <si>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</si>
  <si>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</si>
  <si>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</si>
  <si>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</si>
  <si>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</si>
  <si>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</si>
  <si>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</si>
  <si>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</si>
  <si>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</si>
  <si>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</si>
  <si>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</si>
  <si>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</si>
  <si>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</si>
  <si>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</si>
  <si>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</si>
  <si>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</si>
  <si>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</si>
  <si>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</si>
  <si>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</si>
  <si>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</si>
  <si>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</si>
  <si>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</si>
  <si>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</si>
  <si>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</si>
  <si>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</si>
  <si>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</si>
  <si>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</si>
  <si>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</si>
  <si>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</si>
  <si>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</si>
  <si>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</si>
  <si>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</si>
  <si>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</si>
  <si>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</si>
  <si>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</si>
  <si>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</si>
  <si>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</si>
  <si>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</si>
  <si>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</si>
  <si>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</si>
  <si>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</si>
  <si>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</si>
  <si>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</si>
  <si>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</si>
  <si>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</si>
  <si>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</si>
  <si>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</si>
  <si>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</si>
  <si>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</si>
  <si>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</si>
  <si>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</si>
  <si>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</si>
  <si>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</si>
  <si>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</si>
  <si>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</si>
  <si>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</si>
  <si>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</si>
  <si>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</si>
  <si>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</si>
  <si>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</si>
  <si>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</si>
  <si>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</si>
  <si>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</si>
  <si>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</si>
  <si>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</si>
  <si>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</si>
  <si>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</si>
  <si>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</si>
  <si>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</si>
  <si>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</si>
  <si>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</si>
  <si>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</si>
  <si>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甲地処理区（平成8年供用開始）、千曳処理区（平成14年供用開始）、菩提寺処理区（平成16年供用開始）の3処理区で運営しており、処理機能は概ね良好ではあるが、一番古い処理区で供用開始から20年以上経過しており、一部老朽化による機能低下も見られる。4年前に甲地処理区と千曳処理区に対し、機能強化対策事業を実施した。これにより、施設を長寿命化することができ、今後も長期にわたって処理機能を維持することが可能である。今後も状況を見ながら中長期的に施設設備の更新等を進めていく。</t>
    <rPh sb="124" eb="126">
      <t>ネンマエ</t>
    </rPh>
    <rPh sb="205" eb="207">
      <t>コンゴ</t>
    </rPh>
    <rPh sb="208" eb="210">
      <t>ジョウキョウ</t>
    </rPh>
    <rPh sb="211" eb="212">
      <t>ミ</t>
    </rPh>
    <rPh sb="215" eb="219">
      <t>チュウチョウキテキ</t>
    </rPh>
    <rPh sb="220" eb="222">
      <t>シセツ</t>
    </rPh>
    <rPh sb="222" eb="224">
      <t>セツビ</t>
    </rPh>
    <rPh sb="225" eb="227">
      <t>コウシン</t>
    </rPh>
    <rPh sb="227" eb="228">
      <t>トウ</t>
    </rPh>
    <rPh sb="229" eb="230">
      <t>スス</t>
    </rPh>
    <phoneticPr fontId="4"/>
  </si>
  <si>
    <t>・当町の農業集落排水事業（法非適用）の経営状況を左のグラフから分析すると、令和4年度も経費回収率、汚水処理原価、施設利用率が類似団体より健全性に欠ける状態にある。
①収益的収支比率については、一般会計繰入金に依存している状況であり、令和6年度からの公営企業会計適用に向け使用料の単価設定等、様々な視点から検証する必要がある。
⑤経費回収率は類似団体と比較して低い水準である。これは地理的に起伏のある地域及び民家が拡散している地域であり、マンホールポンプ等の管渠施設の維持に経費がかかる状況が挙げられる。
⑥汚水処理原価はここ数年横ばいで推移しているが、処理区内において人口減少や節水意識等から有収水量の増加は見込めないため、維持管理費の削減に努める必要がある。
⑦施設利用率の数値の低さの主な要因として、少子高齢化の影響により当初の計画人口規模に対して現在処理区内人口が少なく、また使用者が高齢化及び人口減少していることにより、水道使用量も減少していることが挙げられる。
⑧水洗化率では類似団体を上回っているが、経営的に反映されていない状況である。
　　　　　　　　　　　　　　　　　　　　　　　　　　</t>
    <rPh sb="83" eb="86">
      <t>シュウエキテキ</t>
    </rPh>
    <rPh sb="86" eb="88">
      <t>シュウシ</t>
    </rPh>
    <rPh sb="88" eb="90">
      <t>ヒリツ</t>
    </rPh>
    <rPh sb="143" eb="144">
      <t>トウ</t>
    </rPh>
    <rPh sb="164" eb="166">
      <t>ケイヒ</t>
    </rPh>
    <rPh sb="166" eb="168">
      <t>カイシュウ</t>
    </rPh>
    <rPh sb="168" eb="169">
      <t>リツ</t>
    </rPh>
    <rPh sb="170" eb="172">
      <t>ルイジ</t>
    </rPh>
    <rPh sb="172" eb="174">
      <t>ダンタイ</t>
    </rPh>
    <rPh sb="175" eb="177">
      <t>ヒカク</t>
    </rPh>
    <rPh sb="179" eb="180">
      <t>ヒク</t>
    </rPh>
    <rPh sb="181" eb="183">
      <t>スイジュン</t>
    </rPh>
    <rPh sb="245" eb="246">
      <t>ア</t>
    </rPh>
    <rPh sb="253" eb="255">
      <t>オスイ</t>
    </rPh>
    <rPh sb="255" eb="257">
      <t>ショリ</t>
    </rPh>
    <rPh sb="257" eb="259">
      <t>ゲンカ</t>
    </rPh>
    <rPh sb="262" eb="265">
      <t>スウネンヨコ</t>
    </rPh>
    <rPh sb="268" eb="270">
      <t>スイイ</t>
    </rPh>
    <rPh sb="276" eb="278">
      <t>ショリ</t>
    </rPh>
    <rPh sb="278" eb="279">
      <t>ク</t>
    </rPh>
    <rPh sb="279" eb="280">
      <t>ナイ</t>
    </rPh>
    <rPh sb="284" eb="286">
      <t>ジンコウ</t>
    </rPh>
    <rPh sb="286" eb="288">
      <t>ゲンショウ</t>
    </rPh>
    <rPh sb="289" eb="291">
      <t>セッスイ</t>
    </rPh>
    <rPh sb="291" eb="293">
      <t>イシキ</t>
    </rPh>
    <rPh sb="293" eb="294">
      <t>トウ</t>
    </rPh>
    <rPh sb="296" eb="298">
      <t>ユウシュウ</t>
    </rPh>
    <rPh sb="298" eb="300">
      <t>スイリョウ</t>
    </rPh>
    <rPh sb="301" eb="303">
      <t>ゾウカ</t>
    </rPh>
    <rPh sb="304" eb="306">
      <t>ミコ</t>
    </rPh>
    <rPh sb="312" eb="314">
      <t>イジ</t>
    </rPh>
    <rPh sb="314" eb="317">
      <t>カンリヒ</t>
    </rPh>
    <rPh sb="318" eb="320">
      <t>サクゲン</t>
    </rPh>
    <rPh sb="321" eb="322">
      <t>ツト</t>
    </rPh>
    <rPh sb="324" eb="326">
      <t>ヒツヨウ</t>
    </rPh>
    <rPh sb="332" eb="334">
      <t>シセツ</t>
    </rPh>
    <rPh sb="334" eb="336">
      <t>リヨウ</t>
    </rPh>
    <rPh sb="336" eb="337">
      <t>リツ</t>
    </rPh>
    <rPh sb="338" eb="340">
      <t>スウチ</t>
    </rPh>
    <rPh sb="341" eb="342">
      <t>ヒク</t>
    </rPh>
    <phoneticPr fontId="4"/>
  </si>
  <si>
    <t xml:space="preserve">・当町の農業集落排水事業の経営健全化、効率化に向けた今後の取組としては、収支バランスの取れた経営を行うため、令和４年度に経営戦略の改定をし経営改革として、令和５年度に料金審議会を立ち上げ、使用料の改定（令和６年度から使用料値上げの改定）を行う。また令和６年度から企業会計の法適用化となり今後の経営状況及び課題を分析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</si>
</sst>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65-4DC9-8E56-F37ED0E69A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F65-4DC9-8E56-F37ED0E69A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45.89</c:v>
                </c:pt>
                <c:pt idx="1">
                  <c:v>45.18</c:v>
                </c:pt>
                <c:pt idx="2">
                  <c:v>45.36</c:v>
                </c:pt>
                <c:pt idx="3">
                  <c:v>44.82</c:v>
                </c:pt>
                <c:pt idx="4">
                  <c:v>43.39</c:v>
                </c:pt>
              </c:numCache>
            </c:numRef>
          </c:val>
          <c:extLst>
            <c:ext xmlns:c16="http://schemas.microsoft.com/office/drawing/2014/chart" uri="{C3380CC4-5D6E-409C-BE32-E72D297353CC}">
              <c16:uniqueId val="{00000000-BDA1-4D08-AE1A-DEEDB91E83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DA1-4D08-AE1A-DEEDB91E83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93.98</c:v>
                </c:pt>
                <c:pt idx="1">
                  <c:v>94.29</c:v>
                </c:pt>
                <c:pt idx="2">
                  <c:v>94.33</c:v>
                </c:pt>
                <c:pt idx="3">
                  <c:v>93.08</c:v>
                </c:pt>
                <c:pt idx="4">
                  <c:v>92.73</c:v>
                </c:pt>
              </c:numCache>
            </c:numRef>
          </c:val>
          <c:extLst>
            <c:ext xmlns:c16="http://schemas.microsoft.com/office/drawing/2014/chart" uri="{C3380CC4-5D6E-409C-BE32-E72D297353CC}">
              <c16:uniqueId val="{00000000-A386-408B-8123-10CD1E0138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386-408B-8123-10CD1E0138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34.520000000000003</c:v>
                </c:pt>
                <c:pt idx="1">
                  <c:v>31.03</c:v>
                </c:pt>
                <c:pt idx="2">
                  <c:v>33.61</c:v>
                </c:pt>
                <c:pt idx="3">
                  <c:v>33.24</c:v>
                </c:pt>
                <c:pt idx="4">
                  <c:v>26.84</c:v>
                </c:pt>
              </c:numCache>
            </c:numRef>
          </c:val>
          <c:extLst>
            <c:ext xmlns:c16="http://schemas.microsoft.com/office/drawing/2014/chart" uri="{C3380CC4-5D6E-409C-BE32-E72D297353CC}">
              <c16:uniqueId val="{00000000-2D1B-4112-AC2D-BD3E27AA8C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1B-4112-AC2D-BD3E27AA8C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3-4E49-B8F9-6F1763C3E0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3-4E49-B8F9-6F1763C3E0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0E-43A5-9F2B-41A70B9098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0E-43A5-9F2B-41A70B9098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AF-4D06-993E-EF732F2B38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F-4D06-993E-EF732F2B38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3E-4D7B-A8DA-43B009231B1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3E-4D7B-A8DA-43B009231B1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437.36</c:v>
                </c:pt>
                <c:pt idx="1">
                  <c:v>417.71</c:v>
                </c:pt>
                <c:pt idx="2">
                  <c:v>365.73</c:v>
                </c:pt>
                <c:pt idx="3" formatCode="#,##0.00;&quot;△&quot;#,##0.00">
                  <c:v>0</c:v>
                </c:pt>
                <c:pt idx="4" formatCode="#,##0.00;&quot;△&quot;#,##0.00">
                  <c:v>0</c:v>
                </c:pt>
              </c:numCache>
            </c:numRef>
          </c:val>
          <c:extLst>
            <c:ext xmlns:c16="http://schemas.microsoft.com/office/drawing/2014/chart" uri="{C3380CC4-5D6E-409C-BE32-E72D297353CC}">
              <c16:uniqueId val="{00000000-9A60-4107-A3F3-2AB4427C09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A60-4107-A3F3-2AB4427C09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39.92</c:v>
                </c:pt>
                <c:pt idx="1">
                  <c:v>46.13</c:v>
                </c:pt>
                <c:pt idx="2">
                  <c:v>39.89</c:v>
                </c:pt>
                <c:pt idx="3">
                  <c:v>54.53</c:v>
                </c:pt>
                <c:pt idx="4">
                  <c:v>42.48</c:v>
                </c:pt>
              </c:numCache>
            </c:numRef>
          </c:val>
          <c:extLst>
            <c:ext xmlns:c16="http://schemas.microsoft.com/office/drawing/2014/chart" uri="{C3380CC4-5D6E-409C-BE32-E72D297353CC}">
              <c16:uniqueId val="{00000000-C045-4042-8A75-3B21779458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C045-4042-8A75-3B21779458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344.6</c:v>
                </c:pt>
                <c:pt idx="1">
                  <c:v>308.95999999999998</c:v>
                </c:pt>
                <c:pt idx="2">
                  <c:v>350.95</c:v>
                </c:pt>
                <c:pt idx="3">
                  <c:v>256.26</c:v>
                </c:pt>
                <c:pt idx="4">
                  <c:v>329.88</c:v>
                </c:pt>
              </c:numCache>
            </c:numRef>
          </c:val>
          <c:extLst>
            <c:ext xmlns:c16="http://schemas.microsoft.com/office/drawing/2014/chart" uri="{C3380CC4-5D6E-409C-BE32-E72D297353CC}">
              <c16:uniqueId val="{00000000-C495-4C78-8371-7885F7572C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495-4C78-8371-7885F7572C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BA49" zoomScaleNormal="100" zoomScaleSheetLayoutView="100" workbookViewId="0">
      <selection activeCell="CH60" sqref="CH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青森県　東北町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6">
        <f>データ!S6</f>
        <v>16625</v>
      </c>
      <c r="AM8" s="46"/>
      <c r="AN8" s="46"/>
      <c r="AO8" s="46"/>
      <c r="AP8" s="46"/>
      <c r="AQ8" s="46"/>
      <c r="AR8" s="46"/>
      <c r="AS8" s="46"/>
      <c r="AT8" s="47">
        <f>データ!T6</f>
        <v>326.5</v>
      </c>
      <c r="AU8" s="47"/>
      <c r="AV8" s="47"/>
      <c r="AW8" s="47"/>
      <c r="AX8" s="47"/>
      <c r="AY8" s="47"/>
      <c r="AZ8" s="47"/>
      <c r="BA8" s="47"/>
      <c r="BB8" s="47">
        <f>データ!U6</f>
        <v>50.92</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7.21</v>
      </c>
      <c r="Q10" s="47"/>
      <c r="R10" s="47"/>
      <c r="S10" s="47"/>
      <c r="T10" s="47"/>
      <c r="U10" s="47"/>
      <c r="V10" s="47"/>
      <c r="W10" s="47">
        <f>データ!Q6</f>
        <v>107.44</v>
      </c>
      <c r="X10" s="47"/>
      <c r="Y10" s="47"/>
      <c r="Z10" s="47"/>
      <c r="AA10" s="47"/>
      <c r="AB10" s="47"/>
      <c r="AC10" s="47"/>
      <c r="AD10" s="46">
        <f>データ!R6</f>
        <v>2640</v>
      </c>
      <c r="AE10" s="46"/>
      <c r="AF10" s="46"/>
      <c r="AG10" s="46"/>
      <c r="AH10" s="46"/>
      <c r="AI10" s="46"/>
      <c r="AJ10" s="46"/>
      <c r="AK10" s="2"/>
      <c r="AL10" s="46">
        <f>データ!V6</f>
        <v>1211</v>
      </c>
      <c r="AM10" s="46"/>
      <c r="AN10" s="46"/>
      <c r="AO10" s="46"/>
      <c r="AP10" s="46"/>
      <c r="AQ10" s="46"/>
      <c r="AR10" s="46"/>
      <c r="AS10" s="46"/>
      <c r="AT10" s="47">
        <f>データ!W6</f>
        <v>1.5</v>
      </c>
      <c r="AU10" s="47"/>
      <c r="AV10" s="47"/>
      <c r="AW10" s="47"/>
      <c r="AX10" s="47"/>
      <c r="AY10" s="47"/>
      <c r="AZ10" s="47"/>
      <c r="BA10" s="47"/>
      <c r="BB10" s="47">
        <f>データ!X6</f>
        <v>807.33</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Y6Ok12XOJBJYf9NBT0MMkcRxR0uXQ/yMmxe/ByAVjijiwLPe2uCqFg8VqExTuQhfKQw0Kw2Tyigqlw7zmuh8uQ==" saltValue="IpHKHiPZraJnHERa1Tg7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4" t="s">
        <v>55</v>
      </c>
      <c r="I3" s="75"/>
      <c r="J3" s="75"/>
      <c r="K3" s="75"/>
      <c r="L3" s="75"/>
      <c r="M3" s="75"/>
      <c r="N3" s="75"/>
      <c r="O3" s="75"/>
      <c r="P3" s="75"/>
      <c r="Q3" s="75"/>
      <c r="R3" s="75"/>
      <c r="S3" s="75"/>
      <c r="T3" s="75"/>
      <c r="U3" s="75"/>
      <c r="V3" s="75"/>
      <c r="W3" s="75"/>
      <c r="X3" s="76"/>
      <c r="Y3" s="80"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58</v>
      </c>
      <c r="B4" s="16"/>
      <c r="C4" s="16"/>
      <c r="D4" s="16"/>
      <c r="E4" s="16"/>
      <c r="F4" s="16"/>
      <c r="G4" s="16"/>
      <c r="H4" s="77"/>
      <c r="I4" s="78"/>
      <c r="J4" s="78"/>
      <c r="K4" s="78"/>
      <c r="L4" s="78"/>
      <c r="M4" s="78"/>
      <c r="N4" s="78"/>
      <c r="O4" s="78"/>
      <c r="P4" s="78"/>
      <c r="Q4" s="78"/>
      <c r="R4" s="78"/>
      <c r="S4" s="78"/>
      <c r="T4" s="78"/>
      <c r="U4" s="78"/>
      <c r="V4" s="78"/>
      <c r="W4" s="78"/>
      <c r="X4" s="79"/>
      <c r="Y4" s="73" t="s">
        <v>59</v>
      </c>
      <c r="Z4" s="73"/>
      <c r="AA4" s="73"/>
      <c r="AB4" s="73"/>
      <c r="AC4" s="73"/>
      <c r="AD4" s="73"/>
      <c r="AE4" s="73"/>
      <c r="AF4" s="73"/>
      <c r="AG4" s="73"/>
      <c r="AH4" s="73"/>
      <c r="AI4" s="73"/>
      <c r="AJ4" s="73" t="s">
        <v>60</v>
      </c>
      <c r="AK4" s="73"/>
      <c r="AL4" s="73"/>
      <c r="AM4" s="73"/>
      <c r="AN4" s="73"/>
      <c r="AO4" s="73"/>
      <c r="AP4" s="73"/>
      <c r="AQ4" s="73"/>
      <c r="AR4" s="73"/>
      <c r="AS4" s="73"/>
      <c r="AT4" s="73"/>
      <c r="AU4" s="73" t="s">
        <v>61</v>
      </c>
      <c r="AV4" s="73"/>
      <c r="AW4" s="73"/>
      <c r="AX4" s="73"/>
      <c r="AY4" s="73"/>
      <c r="AZ4" s="73"/>
      <c r="BA4" s="73"/>
      <c r="BB4" s="73"/>
      <c r="BC4" s="73"/>
      <c r="BD4" s="73"/>
      <c r="BE4" s="73"/>
      <c r="BF4" s="73" t="s">
        <v>62</v>
      </c>
      <c r="BG4" s="73"/>
      <c r="BH4" s="73"/>
      <c r="BI4" s="73"/>
      <c r="BJ4" s="73"/>
      <c r="BK4" s="73"/>
      <c r="BL4" s="73"/>
      <c r="BM4" s="73"/>
      <c r="BN4" s="73"/>
      <c r="BO4" s="73"/>
      <c r="BP4" s="73"/>
      <c r="BQ4" s="73" t="s">
        <v>63</v>
      </c>
      <c r="BR4" s="73"/>
      <c r="BS4" s="73"/>
      <c r="BT4" s="73"/>
      <c r="BU4" s="73"/>
      <c r="BV4" s="73"/>
      <c r="BW4" s="73"/>
      <c r="BX4" s="73"/>
      <c r="BY4" s="73"/>
      <c r="BZ4" s="73"/>
      <c r="CA4" s="73"/>
      <c r="CB4" s="73" t="s">
        <v>64</v>
      </c>
      <c r="CC4" s="73"/>
      <c r="CD4" s="73"/>
      <c r="CE4" s="73"/>
      <c r="CF4" s="73"/>
      <c r="CG4" s="73"/>
      <c r="CH4" s="73"/>
      <c r="CI4" s="73"/>
      <c r="CJ4" s="73"/>
      <c r="CK4" s="73"/>
      <c r="CL4" s="73"/>
      <c r="CM4" s="73" t="s">
        <v>65</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24082</v>
      </c>
      <c r="D6" s="19">
        <f t="shared" si="3"/>
        <v>47</v>
      </c>
      <c r="E6" s="19">
        <f t="shared" si="3"/>
        <v>17</v>
      </c>
      <c r="F6" s="19">
        <f t="shared" si="3"/>
        <v>5</v>
      </c>
      <c r="G6" s="19">
        <f t="shared" si="3"/>
        <v>0</v>
      </c>
      <c r="H6" s="19" t="str">
        <f t="shared" si="3"/>
        <v>青森県　東北町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7.21</v>
      </c>
      <c r="Q6" s="20">
        <f t="shared" si="3"/>
        <v>107.44</v>
      </c>
      <c r="R6" s="20">
        <f t="shared" si="3"/>
        <v>2640</v>
      </c>
      <c r="S6" s="20">
        <f t="shared" si="3"/>
        <v>16625</v>
      </c>
      <c r="T6" s="20">
        <f t="shared" si="3"/>
        <v>326.5</v>
      </c>
      <c r="U6" s="20">
        <f t="shared" si="3"/>
        <v>50.92</v>
      </c>
      <c r="V6" s="20">
        <f t="shared" si="3"/>
        <v>1211</v>
      </c>
      <c r="W6" s="20">
        <f t="shared" si="3"/>
        <v>1.5</v>
      </c>
      <c r="X6" s="20">
        <f t="shared" si="3"/>
        <v>807.33</v>
      </c>
      <c r="Y6" s="21">
        <f>IF(Y7="",NA(),Y7)</f>
        <v>34.520000000000003</v>
      </c>
      <c r="Z6" s="21">
        <f t="shared" ref="Z6:AH6" si="4">IF(Z7="",NA(),Z7)</f>
        <v>31.03</v>
      </c>
      <c r="AA6" s="21">
        <f t="shared" si="4"/>
        <v>33.61</v>
      </c>
      <c r="AB6" s="21">
        <f t="shared" si="4"/>
        <v>33.24</v>
      </c>
      <c r="AC6" s="21">
        <f t="shared" si="4"/>
        <v>26.84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437.36</v>
      </c>
      <c r="BG6" s="21">
        <f t="shared" ref="BG6:BO6" si="7">IF(BG7="",NA(),BG7)</f>
        <v>417.71</v>
      </c>
      <c r="BH6" s="21">
        <f t="shared" si="7"/>
        <v>365.73</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39.92</v>
      </c>
      <c r="BR6" s="21">
        <f t="shared" ref="BR6:BZ6" si="8">IF(BR7="",NA(),BR7)</f>
        <v>46.13</v>
      </c>
      <c r="BS6" s="21">
        <f t="shared" si="8"/>
        <v>39.89</v>
      </c>
      <c r="BT6" s="21">
        <f t="shared" si="8"/>
        <v>54.53</v>
      </c>
      <c r="BU6" s="21">
        <f t="shared" si="8"/>
        <v>42.48</v>
      </c>
      <c r="BV6" s="21">
        <f t="shared" si="8"/>
        <v>57.77</v>
      </c>
      <c r="BW6" s="21">
        <f t="shared" si="8"/>
        <v>57.31</v>
      </c>
      <c r="BX6" s="21">
        <f t="shared" si="8"/>
        <v>57.08</v>
      </c>
      <c r="BY6" s="21">
        <f t="shared" si="8"/>
        <v>56.26</v>
      </c>
      <c r="BZ6" s="21">
        <f t="shared" si="8"/>
        <v>52.94</v>
      </c>
      <c r="CA6" s="20" t="str">
        <f>IF(CA7="","",IF(CA7="-","【-】","【"&amp;SUBSTITUTE(TEXT(CA7,"#,##0.00"),"-","△")&amp;"】"))</f>
        <v>【57.02】</v>
      </c>
      <c r="CB6" s="21">
        <f>IF(CB7="",NA(),CB7)</f>
        <v>344.6</v>
      </c>
      <c r="CC6" s="21">
        <f t="shared" ref="CC6:CK6" si="9">IF(CC7="",NA(),CC7)</f>
        <v>308.95999999999998</v>
      </c>
      <c r="CD6" s="21">
        <f t="shared" si="9"/>
        <v>350.95</v>
      </c>
      <c r="CE6" s="21">
        <f t="shared" si="9"/>
        <v>256.26</v>
      </c>
      <c r="CF6" s="21">
        <f t="shared" si="9"/>
        <v>329.88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45.89</v>
      </c>
      <c r="CN6" s="21">
        <f t="shared" ref="CN6:CV6" si="10">IF(CN7="",NA(),CN7)</f>
        <v>45.18</v>
      </c>
      <c r="CO6" s="21">
        <f t="shared" si="10"/>
        <v>45.36</v>
      </c>
      <c r="CP6" s="21">
        <f t="shared" si="10"/>
        <v>44.82</v>
      </c>
      <c r="CQ6" s="21">
        <f t="shared" si="10"/>
        <v>43.39</v>
      </c>
      <c r="CR6" s="21">
        <f t="shared" si="10"/>
        <v>50.68</v>
      </c>
      <c r="CS6" s="21">
        <f t="shared" si="10"/>
        <v>50.14</v>
      </c>
      <c r="CT6" s="21">
        <f t="shared" si="10"/>
        <v>54.83</v>
      </c>
      <c r="CU6" s="21">
        <f t="shared" si="10"/>
        <v>66.53</v>
      </c>
      <c r="CV6" s="21">
        <f t="shared" si="10"/>
        <v>52.35</v>
      </c>
      <c r="CW6" s="20" t="str">
        <f>IF(CW7="","",IF(CW7="-","【-】","【"&amp;SUBSTITUTE(TEXT(CW7,"#,##0.00"),"-","△")&amp;"】"))</f>
        <v>【52.55】</v>
      </c>
      <c r="CX6" s="21">
        <f>IF(CX7="",NA(),CX7)</f>
        <v>93.98</v>
      </c>
      <c r="CY6" s="21">
        <f t="shared" ref="CY6:DG6" si="11">IF(CY7="",NA(),CY7)</f>
        <v>94.29</v>
      </c>
      <c r="CZ6" s="21">
        <f t="shared" si="11"/>
        <v>94.33</v>
      </c>
      <c r="DA6" s="21">
        <f t="shared" si="11"/>
        <v>93.08</v>
      </c>
      <c r="DB6" s="21">
        <f t="shared" si="11"/>
        <v>92.73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24082</v>
      </c>
      <c r="D7" s="23">
        <v>47</v>
      </c>
      <c r="E7" s="23">
        <v>17</v>
      </c>
      <c r="F7" s="23">
        <v>5</v>
      </c>
      <c r="G7" s="23">
        <v>0</v>
      </c>
      <c r="H7" s="23" t="s">
        <v>99</v>
      </c>
      <c r="I7" s="23" t="s">
        <v>100</v>
      </c>
      <c r="J7" s="23" t="s">
        <v>101</v>
      </c>
      <c r="K7" s="23" t="s">
        <v>102</v>
      </c>
      <c r="L7" s="23" t="s">
        <v>103</v>
      </c>
      <c r="M7" s="23" t="s">
        <v>104</v>
      </c>
      <c r="N7" s="24" t="s">
        <v>105</v>
      </c>
      <c r="O7" s="24" t="s">
        <v>106</v>
      </c>
      <c r="P7" s="24">
        <v>7.21</v>
      </c>
      <c r="Q7" s="24">
        <v>107.44</v>
      </c>
      <c r="R7" s="24">
        <v>2640</v>
      </c>
      <c r="S7" s="24">
        <v>16625</v>
      </c>
      <c r="T7" s="24">
        <v>326.5</v>
      </c>
      <c r="U7" s="24">
        <v>50.92</v>
      </c>
      <c r="V7" s="24">
        <v>1211</v>
      </c>
      <c r="W7" s="24">
        <v>1.5</v>
      </c>
      <c r="X7" s="24">
        <v>807.33</v>
      </c>
      <c r="Y7" s="24">
        <v>34.520000000000003</v>
      </c>
      <c r="Z7" s="24">
        <v>31.03</v>
      </c>
      <c r="AA7" s="24">
        <v>33.61</v>
      </c>
      <c r="AB7" s="24">
        <v>33.24</v>
      </c>
      <c r="AC7" s="24">
        <v>26.84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437.36</v>
      </c>
      <c r="BG7" s="24">
        <v>417.71</v>
      </c>
      <c r="BH7" s="24">
        <v>365.73</v>
      </c>
      <c r="BI7" s="24">
        <v>0</v>
      </c>
      <c r="BJ7" s="24">
        <v>0</v>
      </c>
      <c r="BK7" s="24">
        <v>789.46</v>
      </c>
      <c r="BL7" s="24">
        <v>826.83</v>
      </c>
      <c r="BM7" s="24">
        <v>867.83</v>
      </c>
      <c r="BN7" s="24">
        <v>791.76</v>
      </c>
      <c r="BO7" s="24">
        <v>900.82</v>
      </c>
      <c r="BP7" s="24">
        <v>809.19</v>
      </c>
      <c r="BQ7" s="24">
        <v>39.92</v>
      </c>
      <c r="BR7" s="24">
        <v>46.13</v>
      </c>
      <c r="BS7" s="24">
        <v>39.89</v>
      </c>
      <c r="BT7" s="24">
        <v>54.53</v>
      </c>
      <c r="BU7" s="24">
        <v>42.48</v>
      </c>
      <c r="BV7" s="24">
        <v>57.77</v>
      </c>
      <c r="BW7" s="24">
        <v>57.31</v>
      </c>
      <c r="BX7" s="24">
        <v>57.08</v>
      </c>
      <c r="BY7" s="24">
        <v>56.26</v>
      </c>
      <c r="BZ7" s="24">
        <v>52.94</v>
      </c>
      <c r="CA7" s="24">
        <v>57.02</v>
      </c>
      <c r="CB7" s="24">
        <v>344.6</v>
      </c>
      <c r="CC7" s="24">
        <v>308.95999999999998</v>
      </c>
      <c r="CD7" s="24">
        <v>350.95</v>
      </c>
      <c r="CE7" s="24">
        <v>256.26</v>
      </c>
      <c r="CF7" s="24">
        <v>329.88</v>
      </c>
      <c r="CG7" s="24">
        <v>274.35000000000002</v>
      </c>
      <c r="CH7" s="24">
        <v>273.52</v>
      </c>
      <c r="CI7" s="24">
        <v>274.99</v>
      </c>
      <c r="CJ7" s="24">
        <v>282.08999999999997</v>
      </c>
      <c r="CK7" s="24">
        <v>303.27999999999997</v>
      </c>
      <c r="CL7" s="24">
        <v>273.68</v>
      </c>
      <c r="CM7" s="24">
        <v>45.89</v>
      </c>
      <c r="CN7" s="24">
        <v>45.18</v>
      </c>
      <c r="CO7" s="24">
        <v>45.36</v>
      </c>
      <c r="CP7" s="24">
        <v>44.82</v>
      </c>
      <c r="CQ7" s="24">
        <v>43.39</v>
      </c>
      <c r="CR7" s="24">
        <v>50.68</v>
      </c>
      <c r="CS7" s="24">
        <v>50.14</v>
      </c>
      <c r="CT7" s="24">
        <v>54.83</v>
      </c>
      <c r="CU7" s="24">
        <v>66.53</v>
      </c>
      <c r="CV7" s="24">
        <v>52.35</v>
      </c>
      <c r="CW7" s="24">
        <v>52.55</v>
      </c>
      <c r="CX7" s="24">
        <v>93.98</v>
      </c>
      <c r="CY7" s="24">
        <v>94.29</v>
      </c>
      <c r="CZ7" s="24">
        <v>94.33</v>
      </c>
      <c r="DA7" s="24">
        <v>93.08</v>
      </c>
      <c r="DB7" s="24">
        <v>92.73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2024-02-12T23:15:15Z</cp:lastPrinted>
  <dcterms:created xsi:type="dcterms:W3CDTF">2023-12-12T02:52:01Z</dcterms:created>
  <dcterms:modified xsi:type="dcterms:W3CDTF">2024-02-13T01:29:34Z</dcterms:modified>
  <cp:category/>
</cp:coreProperties>
</file>