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90.12\部門別フォルダ\11上下水道課\下水道課\◎『副総括関係』\210 調査・報告等(県庁他)\◆公営企業\●公営企業に係る「経営比較分析表」の分析等について\令和06年度\公表\企画にお願い\"/>
    </mc:Choice>
  </mc:AlternateContent>
  <workbookProtection workbookAlgorithmName="SHA-512" workbookHashValue="mlxHuppdFhgI1/WCRmPuuS402Pxa3zUWyop1nmJ0wQPBh/AhAuhEW0v91cUD2jgW05MPQ2uPuWbP2Hv/DLgE9g==" workbookSaltValue="KgjbViMRmjyD7nir7cXzSw==" workbookSpinCount="100000" lockStructure="1"/>
  <bookViews>
    <workbookView xWindow="0" yWindow="0" windowWidth="14790" windowHeight="1144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P10" i="4"/>
  <c r="AT8" i="4"/>
  <c r="W8" i="4"/>
  <c r="P8" i="4"/>
  <c r="B6"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<sst xmlns="http://schemas.openxmlformats.org/spreadsheetml/2006/main" count="236" uniqueCount="120">
  <si>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</si>
  <si>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</si>
  <si>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</si>
  <si>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</si>
  <si>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</si>
  <si>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</si>
  <si>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</si>
  <si>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</si>
  <si>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</si>
  <si>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</si>
  <si>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</si>
  <si>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</si>
  <si>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</si>
  <si>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</si>
  <si>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</si>
  <si>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</si>
  <si>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</si>
  <si>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</si>
  <si>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</si>
  <si>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</si>
  <si>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</si>
  <si>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</si>
  <si>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</si>
  <si>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</si>
  <si>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</si>
  <si>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</si>
  <si>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</si>
  <si>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</si>
  <si>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</si>
  <si>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</si>
  <si>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</si>
  <si>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</si>
  <si>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</si>
  <si>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</si>
  <si>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</si>
  <si>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</si>
  <si>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</si>
  <si>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</si>
  <si>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</si>
  <si>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</si>
  <si>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</si>
  <si>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</si>
  <si>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</si>
  <si>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</si>
  <si>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</si>
  <si>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</si>
  <si>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</si>
  <si>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</si>
  <si>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</si>
  <si>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</si>
  <si>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</si>
  <si>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</si>
  <si>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</si>
  <si>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</si>
  <si>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</si>
  <si>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</si>
  <si>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</si>
  <si>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</si>
  <si>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</si>
  <si>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</si>
  <si>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</si>
  <si>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</si>
  <si>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</si>
  <si>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</si>
  <si>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</si>
  <si>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</si>
  <si>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</si>
  <si>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</si>
  <si>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</si>
  <si>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</si>
  <si>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</si>
  <si>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</si>
  <si>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</si>
  <si>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</si>
  <si>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</si>
  <si>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</si>
  <si>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</si>
  <si>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</si>
  <si>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</si>
  <si>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</si>
  <si>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</si>
  <si>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</si>
  <si>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</si>
  <si>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</si>
  <si>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</si>
  <si>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</si>
  <si>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</si>
  <si>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</si>
  <si>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</si>
  <si>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</si>
  <si>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</si>
  <si>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</si>
  <si>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</si>
  <si>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</si>
  <si>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</si>
  <si>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</si>
  <si>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</si>
  <si>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</si>
  <si>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東北町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</si>
  <si>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</si>
  <si>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</si>
  <si>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</si>
  <si>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</si>
  <si>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</si>
  <si>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</si>
  <si>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</si>
  <si>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</si>
  <si>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</si>
  <si>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</si>
  <si>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</si>
  <si>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</si>
  <si>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</si>
  <si>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</si>
  <si>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</si>
  <si>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</si>
  <si>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</si>
  <si>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</si>
  <si>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当町の下水道事業は平成１４年度に供用開始し令和５度で２１年が経過しており、施設の中には老朽化し不具合が生じているものが出てきている。ストックマネジメント計画により継続的に施設の点検・調査・改築を行い、施設の持続的な機能の確保とライフサイクルコストの削減に努めていく。
　令和４～５年度に監視制御盤とマンホールポンプの通報装置の更新工事を行った。</t>
    <rPh sb="168" eb="169">
      <t>オコナ</t>
    </rPh>
    <phoneticPr fontId="4"/>
  </si>
  <si>
    <t>①収益的収支比率
　前年度と比較し数値は横ばいで推移しているが、依然として一般会計繰入金に依存している割合が高い。
④企業債残高対事業企画比率
　企業債残高が減少し、類似団体並みに推移してきている。
⑤経費回収率
　類似団体と比べて下回っている状況である。使用料収入の低さと、マンホールポンプ等の設置数の多さ等により汚水処理費の経費が高くなっている。令和
６年度から使用料を改定し、使用料収入の増額を図る。
⑥汚水処理原価
　近年減少傾向にはあるが、類似団体と比較すると高い状況にあるため、有取水量増加のため接続率の向上に努めていく。
⑦施設利用率
　近年増加傾向にはあるが、類似団体と比較すると低い水準にある。下水道整備事業を継続中のため、今後も増加の見込みである。
⑧水洗化率
　近年増加傾向にあるが、類似団体に比較すると低い水準である。現在も整備事業を行っており増加の見込みである。また、未接続世帯にも加入の促進に努めていく。</t>
    <rPh sb="1" eb="4">
      <t>シュウエキテキ</t>
    </rPh>
    <rPh sb="4" eb="6">
      <t>シュウシ</t>
    </rPh>
    <rPh sb="6" eb="8">
      <t>ヒリツ</t>
    </rPh>
    <rPh sb="10" eb="13">
      <t>ゼンネンド</t>
    </rPh>
    <rPh sb="14" eb="16">
      <t>ヒカク</t>
    </rPh>
    <rPh sb="17" eb="19">
      <t>スウチ</t>
    </rPh>
    <rPh sb="20" eb="21">
      <t>ヨコ</t>
    </rPh>
    <rPh sb="24" eb="26">
      <t>スイイ</t>
    </rPh>
    <rPh sb="32" eb="34">
      <t>イゼン</t>
    </rPh>
    <rPh sb="37" eb="39">
      <t>イッパン</t>
    </rPh>
    <rPh sb="39" eb="41">
      <t>カイケイ</t>
    </rPh>
    <rPh sb="41" eb="43">
      <t>クリイレ</t>
    </rPh>
    <rPh sb="43" eb="44">
      <t>キン</t>
    </rPh>
    <rPh sb="45" eb="47">
      <t>イゾン</t>
    </rPh>
    <rPh sb="51" eb="53">
      <t>ワリアイ</t>
    </rPh>
    <rPh sb="54" eb="55">
      <t>タカ</t>
    </rPh>
    <rPh sb="59" eb="64">
      <t>キギョウサイザンダカ</t>
    </rPh>
    <rPh sb="64" eb="65">
      <t>タイ</t>
    </rPh>
    <rPh sb="65" eb="67">
      <t>ジギョウ</t>
    </rPh>
    <rPh sb="67" eb="69">
      <t>キカク</t>
    </rPh>
    <rPh sb="69" eb="71">
      <t>ヒリツ</t>
    </rPh>
    <rPh sb="73" eb="75">
      <t>キギョウ</t>
    </rPh>
    <rPh sb="75" eb="76">
      <t>サイ</t>
    </rPh>
    <rPh sb="76" eb="78">
      <t>ザンダカ</t>
    </rPh>
    <rPh sb="79" eb="81">
      <t>ゲンショウ</t>
    </rPh>
    <rPh sb="83" eb="85">
      <t>ルイジ</t>
    </rPh>
    <rPh sb="85" eb="87">
      <t>ダンタイ</t>
    </rPh>
    <rPh sb="87" eb="88">
      <t>ナ</t>
    </rPh>
    <rPh sb="90" eb="92">
      <t>スイイ</t>
    </rPh>
    <rPh sb="101" eb="103">
      <t>ケイヒ</t>
    </rPh>
    <rPh sb="103" eb="105">
      <t>カイシュウ</t>
    </rPh>
    <rPh sb="105" eb="106">
      <t>リツ</t>
    </rPh>
    <rPh sb="108" eb="110">
      <t>ルイジ</t>
    </rPh>
    <rPh sb="110" eb="111">
      <t>ダン</t>
    </rPh>
    <rPh sb="111" eb="112">
      <t>タイ</t>
    </rPh>
    <rPh sb="113" eb="114">
      <t>クラ</t>
    </rPh>
    <rPh sb="116" eb="118">
      <t>シタマワ</t>
    </rPh>
    <rPh sb="122" eb="124">
      <t>ジョウキョウ</t>
    </rPh>
    <rPh sb="128" eb="131">
      <t>シヨウリョウ</t>
    </rPh>
    <rPh sb="131" eb="133">
      <t>シュウニュウ</t>
    </rPh>
    <rPh sb="134" eb="135">
      <t>ヒク</t>
    </rPh>
    <rPh sb="146" eb="147">
      <t>トウ</t>
    </rPh>
    <rPh sb="148" eb="150">
      <t>セッチ</t>
    </rPh>
    <rPh sb="150" eb="151">
      <t>スウ</t>
    </rPh>
    <rPh sb="152" eb="153">
      <t>オオ</t>
    </rPh>
    <rPh sb="154" eb="155">
      <t>トウ</t>
    </rPh>
    <rPh sb="158" eb="160">
      <t>オスイ</t>
    </rPh>
    <rPh sb="160" eb="162">
      <t>ショリ</t>
    </rPh>
    <rPh sb="162" eb="163">
      <t>ヒ</t>
    </rPh>
    <rPh sb="164" eb="166">
      <t>ケイヒ</t>
    </rPh>
    <rPh sb="167" eb="168">
      <t>タカ</t>
    </rPh>
    <rPh sb="175" eb="177">
      <t>レイワ</t>
    </rPh>
    <rPh sb="179" eb="181">
      <t>ネンド</t>
    </rPh>
    <rPh sb="205" eb="207">
      <t>オスイ</t>
    </rPh>
    <rPh sb="207" eb="209">
      <t>ショリ</t>
    </rPh>
    <rPh sb="209" eb="211">
      <t>ゲンカ</t>
    </rPh>
    <rPh sb="213" eb="215">
      <t>キンネン</t>
    </rPh>
    <rPh sb="215" eb="217">
      <t>ゲンショウ</t>
    </rPh>
    <rPh sb="217" eb="219">
      <t>ケイコウ</t>
    </rPh>
    <rPh sb="225" eb="227">
      <t>ルイジ</t>
    </rPh>
    <rPh sb="227" eb="229">
      <t>ダンタイ</t>
    </rPh>
    <rPh sb="230" eb="232">
      <t>ヒカク</t>
    </rPh>
    <rPh sb="235" eb="236">
      <t>タカ</t>
    </rPh>
    <rPh sb="237" eb="239">
      <t>ジョウキョウ</t>
    </rPh>
    <rPh sb="245" eb="246">
      <t>ユウ</t>
    </rPh>
    <rPh sb="246" eb="248">
      <t>シュスイ</t>
    </rPh>
    <rPh sb="248" eb="249">
      <t>リョウ</t>
    </rPh>
    <rPh sb="249" eb="251">
      <t>ゾウカ</t>
    </rPh>
    <rPh sb="254" eb="256">
      <t>セツゾク</t>
    </rPh>
    <rPh sb="256" eb="257">
      <t>リツ</t>
    </rPh>
    <rPh sb="258" eb="260">
      <t>コウジョウ</t>
    </rPh>
    <rPh sb="261" eb="262">
      <t>ツト</t>
    </rPh>
    <rPh sb="269" eb="271">
      <t>シセツ</t>
    </rPh>
    <rPh sb="271" eb="273">
      <t>リヨウ</t>
    </rPh>
    <rPh sb="273" eb="274">
      <t>リツ</t>
    </rPh>
    <rPh sb="276" eb="278">
      <t>キンネン</t>
    </rPh>
    <rPh sb="278" eb="280">
      <t>ゾウカ</t>
    </rPh>
    <rPh sb="280" eb="282">
      <t>ケイコウ</t>
    </rPh>
    <rPh sb="288" eb="290">
      <t>ルイジ</t>
    </rPh>
    <rPh sb="290" eb="292">
      <t>ダンタイ</t>
    </rPh>
    <rPh sb="293" eb="295">
      <t>ヒカク</t>
    </rPh>
    <rPh sb="298" eb="299">
      <t>ヒク</t>
    </rPh>
    <rPh sb="300" eb="302">
      <t>スイジュン</t>
    </rPh>
    <rPh sb="306" eb="309">
      <t>ゲスイドウ</t>
    </rPh>
    <rPh sb="309" eb="311">
      <t>セイビ</t>
    </rPh>
    <rPh sb="311" eb="313">
      <t>ジギョウ</t>
    </rPh>
    <rPh sb="314" eb="317">
      <t>ケイゾクチュウ</t>
    </rPh>
    <rPh sb="321" eb="323">
      <t>コンゴ</t>
    </rPh>
    <rPh sb="324" eb="326">
      <t>ゾウカ</t>
    </rPh>
    <rPh sb="327" eb="329">
      <t>ミコ</t>
    </rPh>
    <rPh sb="336" eb="339">
      <t>スイセンカ</t>
    </rPh>
    <rPh sb="339" eb="340">
      <t>リツ</t>
    </rPh>
    <rPh sb="342" eb="344">
      <t>キンネン</t>
    </rPh>
    <rPh sb="344" eb="346">
      <t>ゾウカ</t>
    </rPh>
    <rPh sb="346" eb="348">
      <t>ケイコウ</t>
    </rPh>
    <rPh sb="353" eb="355">
      <t>ルイジ</t>
    </rPh>
    <rPh sb="355" eb="357">
      <t>ダンタイ</t>
    </rPh>
    <rPh sb="358" eb="360">
      <t>ヒカク</t>
    </rPh>
    <rPh sb="363" eb="364">
      <t>ヒク</t>
    </rPh>
    <rPh sb="365" eb="367">
      <t>スイジュン</t>
    </rPh>
    <rPh sb="371" eb="373">
      <t>ゲンザイ</t>
    </rPh>
    <rPh sb="374" eb="376">
      <t>セイビ</t>
    </rPh>
    <rPh sb="376" eb="378">
      <t>ジギョウ</t>
    </rPh>
    <rPh sb="379" eb="380">
      <t>オコナ</t>
    </rPh>
    <rPh sb="384" eb="386">
      <t>ゾウカ</t>
    </rPh>
    <rPh sb="387" eb="389">
      <t>ミコ</t>
    </rPh>
    <rPh sb="397" eb="400">
      <t>ミセツゾク</t>
    </rPh>
    <rPh sb="400" eb="402">
      <t>セタイ</t>
    </rPh>
    <rPh sb="404" eb="406">
      <t>カニュウ</t>
    </rPh>
    <rPh sb="407" eb="409">
      <t>ソクシン</t>
    </rPh>
    <rPh sb="410" eb="411">
      <t>ツト</t>
    </rPh>
    <phoneticPr fontId="4"/>
  </si>
  <si>
    <r>
      <t>当町の下水道事業の経営健全化、効率化に向けた今後の取組として、
　採算性等を考慮した事業計画の見直しによる、事業規模の縮小化。
　収支バランスの取れた経営を行うため、下水道使用料の改定（令和６年度から使用料値上げの改定）と令和６年度から企業会計の法適用化となり今後の経営状況及び課題を分析していく。
　広報等を利用した積極的な水洗化の推奨。
　ストックマネジメント計画によるライフサイクルコストの低減。
　</t>
    </r>
    <r>
      <rPr>
        <sz val="11"/>
        <rFont val="ＭＳ ゴシック"/>
        <family val="3"/>
        <charset val="128"/>
      </rPr>
      <t>また当町は「宝沼」小川原湖の水産資源を守るため、農業集落排水事業、合併浄化槽事業と連携して水洗化を進めていく。</t>
    </r>
    <rPh sb="86" eb="89">
      <t>シヨウリョウ</t>
    </rPh>
    <rPh sb="90" eb="92">
      <t>カイテイ</t>
    </rPh>
    <rPh sb="100" eb="102">
      <t>シヨウ</t>
    </rPh>
    <rPh sb="102" eb="103">
      <t>リョウ</t>
    </rPh>
    <rPh sb="103" eb="105">
      <t>ネア</t>
    </rPh>
    <rPh sb="107" eb="109">
      <t>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</si>
</sst>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69-4B22-87EF-FFBEBF50C33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0.32</c:v>
                </c:pt>
                <c:pt idx="2">
                  <c:v>0.1</c:v>
                </c:pt>
                <c:pt idx="3">
                  <c:v>0.09</c:v>
                </c:pt>
                <c:pt idx="4">
                  <c:v>0.1</c:v>
                </c:pt>
              </c:numCache>
            </c:numRef>
          </c:val>
          <c:smooth val="0"/>
          <c:extLst>
            <c:ext xmlns:c16="http://schemas.microsoft.com/office/drawing/2014/chart" uri="{C3380CC4-5D6E-409C-BE32-E72D297353CC}">
              <c16:uniqueId val="{00000001-6B69-4B22-87EF-FFBEBF50C33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29.44</c:v>
                </c:pt>
                <c:pt idx="1">
                  <c:v>30.92</c:v>
                </c:pt>
                <c:pt idx="2">
                  <c:v>30.39</c:v>
                </c:pt>
                <c:pt idx="3">
                  <c:v>30.75</c:v>
                </c:pt>
                <c:pt idx="4">
                  <c:v>31.17</c:v>
                </c:pt>
              </c:numCache>
            </c:numRef>
          </c:val>
          <c:extLst>
            <c:ext xmlns:c16="http://schemas.microsoft.com/office/drawing/2014/chart" uri="{C3380CC4-5D6E-409C-BE32-E72D297353CC}">
              <c16:uniqueId val="{00000000-0399-41E9-A465-035683FB1AA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49.27</c:v>
                </c:pt>
                <c:pt idx="1">
                  <c:v>49.47</c:v>
                </c:pt>
                <c:pt idx="2">
                  <c:v>48.19</c:v>
                </c:pt>
                <c:pt idx="3">
                  <c:v>47.32</c:v>
                </c:pt>
                <c:pt idx="4">
                  <c:v>48.03</c:v>
                </c:pt>
              </c:numCache>
            </c:numRef>
          </c:val>
          <c:smooth val="0"/>
          <c:extLst>
            <c:ext xmlns:c16="http://schemas.microsoft.com/office/drawing/2014/chart" uri="{C3380CC4-5D6E-409C-BE32-E72D297353CC}">
              <c16:uniqueId val="{00000001-0399-41E9-A465-035683FB1AA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67.790000000000006</c:v>
                </c:pt>
                <c:pt idx="1">
                  <c:v>69.14</c:v>
                </c:pt>
                <c:pt idx="2">
                  <c:v>69.58</c:v>
                </c:pt>
                <c:pt idx="3">
                  <c:v>70.05</c:v>
                </c:pt>
                <c:pt idx="4">
                  <c:v>70.56</c:v>
                </c:pt>
              </c:numCache>
            </c:numRef>
          </c:val>
          <c:extLst>
            <c:ext xmlns:c16="http://schemas.microsoft.com/office/drawing/2014/chart" uri="{C3380CC4-5D6E-409C-BE32-E72D297353CC}">
              <c16:uniqueId val="{00000000-4C20-4FE4-AA77-AE7A61C0CFC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83.16</c:v>
                </c:pt>
                <c:pt idx="1">
                  <c:v>82.06</c:v>
                </c:pt>
                <c:pt idx="2">
                  <c:v>82.26</c:v>
                </c:pt>
                <c:pt idx="3">
                  <c:v>81.33</c:v>
                </c:pt>
                <c:pt idx="4">
                  <c:v>80.95</c:v>
                </c:pt>
              </c:numCache>
            </c:numRef>
          </c:val>
          <c:smooth val="0"/>
          <c:extLst>
            <c:ext xmlns:c16="http://schemas.microsoft.com/office/drawing/2014/chart" uri="{C3380CC4-5D6E-409C-BE32-E72D297353CC}">
              <c16:uniqueId val="{00000001-4C20-4FE4-AA77-AE7A61C0CFC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67.03</c:v>
                </c:pt>
                <c:pt idx="1">
                  <c:v>65.489999999999995</c:v>
                </c:pt>
                <c:pt idx="2">
                  <c:v>67.23</c:v>
                </c:pt>
                <c:pt idx="3">
                  <c:v>66.069999999999993</c:v>
                </c:pt>
                <c:pt idx="4">
                  <c:v>67.489999999999995</c:v>
                </c:pt>
              </c:numCache>
            </c:numRef>
          </c:val>
          <c:extLst>
            <c:ext xmlns:c16="http://schemas.microsoft.com/office/drawing/2014/chart" uri="{C3380CC4-5D6E-409C-BE32-E72D297353CC}">
              <c16:uniqueId val="{00000000-AAE7-422E-82C6-3C310ADE320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E7-422E-82C6-3C310ADE320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F8-4DCA-BADF-F27745A3C77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F8-4DCA-BADF-F27745A3C77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56-4B78-84ED-7FE0CCBB351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56-4B78-84ED-7FE0CCBB351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45-4CF8-975F-025CBF86FDC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45-4CF8-975F-025CBF86FDC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80-4319-864D-7A13AF894EE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80-4319-864D-7A13AF894EE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1320.5</c:v>
                </c:pt>
                <c:pt idx="1">
                  <c:v>1515.36</c:v>
                </c:pt>
                <c:pt idx="2">
                  <c:v>1408.07</c:v>
                </c:pt>
                <c:pt idx="3">
                  <c:v>1879.08</c:v>
                </c:pt>
                <c:pt idx="4">
                  <c:v>1160.5999999999999</c:v>
                </c:pt>
              </c:numCache>
            </c:numRef>
          </c:val>
          <c:extLst>
            <c:ext xmlns:c16="http://schemas.microsoft.com/office/drawing/2014/chart" uri="{C3380CC4-5D6E-409C-BE32-E72D297353CC}">
              <c16:uniqueId val="{00000000-DB56-4932-B7FD-05A4DEDA4D2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1130.42</c:v>
                </c:pt>
                <c:pt idx="1">
                  <c:v>1245.0999999999999</c:v>
                </c:pt>
                <c:pt idx="2">
                  <c:v>1108.8</c:v>
                </c:pt>
                <c:pt idx="3">
                  <c:v>1194.56</c:v>
                </c:pt>
                <c:pt idx="4">
                  <c:v>1174.6099999999999</c:v>
                </c:pt>
              </c:numCache>
            </c:numRef>
          </c:val>
          <c:smooth val="0"/>
          <c:extLst>
            <c:ext xmlns:c16="http://schemas.microsoft.com/office/drawing/2014/chart" uri="{C3380CC4-5D6E-409C-BE32-E72D297353CC}">
              <c16:uniqueId val="{00000001-DB56-4932-B7FD-05A4DEDA4D2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37.82</c:v>
                </c:pt>
                <c:pt idx="1">
                  <c:v>37.46</c:v>
                </c:pt>
                <c:pt idx="2">
                  <c:v>37.979999999999997</c:v>
                </c:pt>
                <c:pt idx="3">
                  <c:v>40.14</c:v>
                </c:pt>
                <c:pt idx="4">
                  <c:v>41.31</c:v>
                </c:pt>
              </c:numCache>
            </c:numRef>
          </c:val>
          <c:extLst>
            <c:ext xmlns:c16="http://schemas.microsoft.com/office/drawing/2014/chart" uri="{C3380CC4-5D6E-409C-BE32-E72D297353CC}">
              <c16:uniqueId val="{00000000-A848-4D0D-9996-37914451F0B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74.17</c:v>
                </c:pt>
                <c:pt idx="1">
                  <c:v>79.77</c:v>
                </c:pt>
                <c:pt idx="2">
                  <c:v>79.63</c:v>
                </c:pt>
                <c:pt idx="3">
                  <c:v>76.78</c:v>
                </c:pt>
                <c:pt idx="4">
                  <c:v>75.41</c:v>
                </c:pt>
              </c:numCache>
            </c:numRef>
          </c:val>
          <c:smooth val="0"/>
          <c:extLst>
            <c:ext xmlns:c16="http://schemas.microsoft.com/office/drawing/2014/chart" uri="{C3380CC4-5D6E-409C-BE32-E72D297353CC}">
              <c16:uniqueId val="{00000001-A848-4D0D-9996-37914451F0B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369.35</c:v>
                </c:pt>
                <c:pt idx="1">
                  <c:v>380.9</c:v>
                </c:pt>
                <c:pt idx="2">
                  <c:v>371.47</c:v>
                </c:pt>
                <c:pt idx="3">
                  <c:v>357.92</c:v>
                </c:pt>
                <c:pt idx="4">
                  <c:v>341.44</c:v>
                </c:pt>
              </c:numCache>
            </c:numRef>
          </c:val>
          <c:extLst>
            <c:ext xmlns:c16="http://schemas.microsoft.com/office/drawing/2014/chart" uri="{C3380CC4-5D6E-409C-BE32-E72D297353CC}">
              <c16:uniqueId val="{00000000-1AE8-4A1E-916F-C0F9E058C7F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230.95</c:v>
                </c:pt>
                <c:pt idx="1">
                  <c:v>214.56</c:v>
                </c:pt>
                <c:pt idx="2">
                  <c:v>213.66</c:v>
                </c:pt>
                <c:pt idx="3">
                  <c:v>224.31</c:v>
                </c:pt>
                <c:pt idx="4">
                  <c:v>223.48</c:v>
                </c:pt>
              </c:numCache>
            </c:numRef>
          </c:val>
          <c:smooth val="0"/>
          <c:extLst>
            <c:ext xmlns:c16="http://schemas.microsoft.com/office/drawing/2014/chart" uri="{C3380CC4-5D6E-409C-BE32-E72D297353CC}">
              <c16:uniqueId val="{00000001-1AE8-4A1E-916F-C0F9E058C7F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P3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青森県　東北町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Cd2</v>
      </c>
      <c r="X8" s="64"/>
      <c r="Y8" s="64"/>
      <c r="Z8" s="64"/>
      <c r="AA8" s="64"/>
      <c r="AB8" s="64"/>
      <c r="AC8" s="64"/>
      <c r="AD8" s="65" t="str">
        <f>データ!$M$6</f>
        <v>非設置</v>
      </c>
      <c r="AE8" s="65"/>
      <c r="AF8" s="65"/>
      <c r="AG8" s="65"/>
      <c r="AH8" s="65"/>
      <c r="AI8" s="65"/>
      <c r="AJ8" s="65"/>
      <c r="AK8" s="3"/>
      <c r="AL8" s="44">
        <f>データ!S6</f>
        <v>16354</v>
      </c>
      <c r="AM8" s="44"/>
      <c r="AN8" s="44"/>
      <c r="AO8" s="44"/>
      <c r="AP8" s="44"/>
      <c r="AQ8" s="44"/>
      <c r="AR8" s="44"/>
      <c r="AS8" s="44"/>
      <c r="AT8" s="45">
        <f>データ!T6</f>
        <v>326.5</v>
      </c>
      <c r="AU8" s="45"/>
      <c r="AV8" s="45"/>
      <c r="AW8" s="45"/>
      <c r="AX8" s="45"/>
      <c r="AY8" s="45"/>
      <c r="AZ8" s="45"/>
      <c r="BA8" s="45"/>
      <c r="BB8" s="45">
        <f>データ!U6</f>
        <v>50.09</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47.96</v>
      </c>
      <c r="Q10" s="45"/>
      <c r="R10" s="45"/>
      <c r="S10" s="45"/>
      <c r="T10" s="45"/>
      <c r="U10" s="45"/>
      <c r="V10" s="45"/>
      <c r="W10" s="45">
        <f>データ!Q6</f>
        <v>99.36</v>
      </c>
      <c r="X10" s="45"/>
      <c r="Y10" s="45"/>
      <c r="Z10" s="45"/>
      <c r="AA10" s="45"/>
      <c r="AB10" s="45"/>
      <c r="AC10" s="45"/>
      <c r="AD10" s="44">
        <f>データ!R6</f>
        <v>2640</v>
      </c>
      <c r="AE10" s="44"/>
      <c r="AF10" s="44"/>
      <c r="AG10" s="44"/>
      <c r="AH10" s="44"/>
      <c r="AI10" s="44"/>
      <c r="AJ10" s="44"/>
      <c r="AK10" s="2"/>
      <c r="AL10" s="44">
        <f>データ!V6</f>
        <v>7759</v>
      </c>
      <c r="AM10" s="44"/>
      <c r="AN10" s="44"/>
      <c r="AO10" s="44"/>
      <c r="AP10" s="44"/>
      <c r="AQ10" s="44"/>
      <c r="AR10" s="44"/>
      <c r="AS10" s="44"/>
      <c r="AT10" s="45">
        <f>データ!W6</f>
        <v>4.1500000000000004</v>
      </c>
      <c r="AU10" s="45"/>
      <c r="AV10" s="45"/>
      <c r="AW10" s="45"/>
      <c r="AX10" s="45"/>
      <c r="AY10" s="45"/>
      <c r="AZ10" s="45"/>
      <c r="BA10" s="45"/>
      <c r="BB10" s="45">
        <f>データ!X6</f>
        <v>1869.64</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118</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119</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44</v>
      </c>
      <c r="N86" s="12" t="s">
        <v>44</v>
      </c>
      <c r="O86" s="12" t="str">
        <f>データ!EO6</f>
        <v>【0.22】</v>
      </c>
    </row>
  </sheetData>
  <sheetProtection algorithmName="SHA-512" hashValue="aJg5HqQJ3knRgTutL9L7Z8eVMNWsA5xp8XJj87LmFsbnVs1f48Jv+F6MMDqyXyKzmTjJ8qdMnbNPEwtkC/o0/A==" saltValue="Kq3LiRKnGrdEpugtEPKid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24082</v>
      </c>
      <c r="D6" s="19">
        <f t="shared" si="3"/>
        <v>47</v>
      </c>
      <c r="E6" s="19">
        <f t="shared" si="3"/>
        <v>17</v>
      </c>
      <c r="F6" s="19">
        <f t="shared" si="3"/>
        <v>1</v>
      </c>
      <c r="G6" s="19">
        <f t="shared" si="3"/>
        <v>0</v>
      </c>
      <c r="H6" s="19" t="str">
        <f t="shared" si="3"/>
        <v>青森県　東北町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47.96</v>
      </c>
      <c r="Q6" s="20">
        <f t="shared" si="3"/>
        <v>99.36</v>
      </c>
      <c r="R6" s="20">
        <f t="shared" si="3"/>
        <v>2640</v>
      </c>
      <c r="S6" s="20">
        <f t="shared" si="3"/>
        <v>16354</v>
      </c>
      <c r="T6" s="20">
        <f t="shared" si="3"/>
        <v>326.5</v>
      </c>
      <c r="U6" s="20">
        <f t="shared" si="3"/>
        <v>50.09</v>
      </c>
      <c r="V6" s="20">
        <f t="shared" si="3"/>
        <v>7759</v>
      </c>
      <c r="W6" s="20">
        <f t="shared" si="3"/>
        <v>4.1500000000000004</v>
      </c>
      <c r="X6" s="20">
        <f t="shared" si="3"/>
        <v>1869.64</v>
      </c>
      <c r="Y6" s="21">
        <f>IF(Y7="",NA(),Y7)</f>
        <v>67.03</v>
      </c>
      <c r="Z6" s="21">
        <f t="shared" ref="Z6:AH6" si="4">IF(Z7="",NA(),Z7)</f>
        <v>65.489999999999995</v>
      </c>
      <c r="AA6" s="21">
        <f t="shared" si="4"/>
        <v>67.23</v>
      </c>
      <c r="AB6" s="21">
        <f t="shared" si="4"/>
        <v>66.069999999999993</v>
      </c>
      <c r="AC6" s="21">
        <f t="shared" si="4"/>
        <v>67.489999999999995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1320.5</v>
      </c>
      <c r="BG6" s="21">
        <f t="shared" ref="BG6:BO6" si="7">IF(BG7="",NA(),BG7)</f>
        <v>1515.36</v>
      </c>
      <c r="BH6" s="21">
        <f t="shared" si="7"/>
        <v>1408.07</v>
      </c>
      <c r="BI6" s="21">
        <f t="shared" si="7"/>
        <v>1879.08</v>
      </c>
      <c r="BJ6" s="21">
        <f t="shared" si="7"/>
        <v>1160.5999999999999</v>
      </c>
      <c r="BK6" s="21">
        <f t="shared" si="7"/>
        <v>1130.42</v>
      </c>
      <c r="BL6" s="21">
        <f t="shared" si="7"/>
        <v>1245.0999999999999</v>
      </c>
      <c r="BM6" s="21">
        <f t="shared" si="7"/>
        <v>1108.8</v>
      </c>
      <c r="BN6" s="21">
        <f t="shared" si="7"/>
        <v>1194.56</v>
      </c>
      <c r="BO6" s="21">
        <f t="shared" si="7"/>
        <v>1174.6099999999999</v>
      </c>
      <c r="BP6" s="20" t="str">
        <f>IF(BP7="","",IF(BP7="-","【-】","【"&amp;SUBSTITUTE(TEXT(BP7,"#,##0.00"),"-","△")&amp;"】"))</f>
        <v>【630.82】</v>
      </c>
      <c r="BQ6" s="21">
        <f>IF(BQ7="",NA(),BQ7)</f>
        <v>37.82</v>
      </c>
      <c r="BR6" s="21">
        <f t="shared" ref="BR6:BZ6" si="8">IF(BR7="",NA(),BR7)</f>
        <v>37.46</v>
      </c>
      <c r="BS6" s="21">
        <f t="shared" si="8"/>
        <v>37.979999999999997</v>
      </c>
      <c r="BT6" s="21">
        <f t="shared" si="8"/>
        <v>40.14</v>
      </c>
      <c r="BU6" s="21">
        <f t="shared" si="8"/>
        <v>41.31</v>
      </c>
      <c r="BV6" s="21">
        <f t="shared" si="8"/>
        <v>74.17</v>
      </c>
      <c r="BW6" s="21">
        <f t="shared" si="8"/>
        <v>79.77</v>
      </c>
      <c r="BX6" s="21">
        <f t="shared" si="8"/>
        <v>79.63</v>
      </c>
      <c r="BY6" s="21">
        <f t="shared" si="8"/>
        <v>76.78</v>
      </c>
      <c r="BZ6" s="21">
        <f t="shared" si="8"/>
        <v>75.41</v>
      </c>
      <c r="CA6" s="20" t="str">
        <f>IF(CA7="","",IF(CA7="-","【-】","【"&amp;SUBSTITUTE(TEXT(CA7,"#,##0.00"),"-","△")&amp;"】"))</f>
        <v>【97.81】</v>
      </c>
      <c r="CB6" s="21">
        <f>IF(CB7="",NA(),CB7)</f>
        <v>369.35</v>
      </c>
      <c r="CC6" s="21">
        <f t="shared" ref="CC6:CK6" si="9">IF(CC7="",NA(),CC7)</f>
        <v>380.9</v>
      </c>
      <c r="CD6" s="21">
        <f t="shared" si="9"/>
        <v>371.47</v>
      </c>
      <c r="CE6" s="21">
        <f t="shared" si="9"/>
        <v>357.92</v>
      </c>
      <c r="CF6" s="21">
        <f t="shared" si="9"/>
        <v>341.44</v>
      </c>
      <c r="CG6" s="21">
        <f t="shared" si="9"/>
        <v>230.95</v>
      </c>
      <c r="CH6" s="21">
        <f t="shared" si="9"/>
        <v>214.56</v>
      </c>
      <c r="CI6" s="21">
        <f t="shared" si="9"/>
        <v>213.66</v>
      </c>
      <c r="CJ6" s="21">
        <f t="shared" si="9"/>
        <v>224.31</v>
      </c>
      <c r="CK6" s="21">
        <f t="shared" si="9"/>
        <v>223.48</v>
      </c>
      <c r="CL6" s="20" t="str">
        <f>IF(CL7="","",IF(CL7="-","【-】","【"&amp;SUBSTITUTE(TEXT(CL7,"#,##0.00"),"-","△")&amp;"】"))</f>
        <v>【138.75】</v>
      </c>
      <c r="CM6" s="21">
        <f>IF(CM7="",NA(),CM7)</f>
        <v>29.44</v>
      </c>
      <c r="CN6" s="21">
        <f t="shared" ref="CN6:CV6" si="10">IF(CN7="",NA(),CN7)</f>
        <v>30.92</v>
      </c>
      <c r="CO6" s="21">
        <f t="shared" si="10"/>
        <v>30.39</v>
      </c>
      <c r="CP6" s="21">
        <f t="shared" si="10"/>
        <v>30.75</v>
      </c>
      <c r="CQ6" s="21">
        <f t="shared" si="10"/>
        <v>31.17</v>
      </c>
      <c r="CR6" s="21">
        <f t="shared" si="10"/>
        <v>49.27</v>
      </c>
      <c r="CS6" s="21">
        <f t="shared" si="10"/>
        <v>49.47</v>
      </c>
      <c r="CT6" s="21">
        <f t="shared" si="10"/>
        <v>48.19</v>
      </c>
      <c r="CU6" s="21">
        <f t="shared" si="10"/>
        <v>47.32</v>
      </c>
      <c r="CV6" s="21">
        <f t="shared" si="10"/>
        <v>48.03</v>
      </c>
      <c r="CW6" s="20" t="str">
        <f>IF(CW7="","",IF(CW7="-","【-】","【"&amp;SUBSTITUTE(TEXT(CW7,"#,##0.00"),"-","△")&amp;"】"))</f>
        <v>【58.94】</v>
      </c>
      <c r="CX6" s="21">
        <f>IF(CX7="",NA(),CX7)</f>
        <v>67.790000000000006</v>
      </c>
      <c r="CY6" s="21">
        <f t="shared" ref="CY6:DG6" si="11">IF(CY7="",NA(),CY7)</f>
        <v>69.14</v>
      </c>
      <c r="CZ6" s="21">
        <f t="shared" si="11"/>
        <v>69.58</v>
      </c>
      <c r="DA6" s="21">
        <f t="shared" si="11"/>
        <v>70.05</v>
      </c>
      <c r="DB6" s="21">
        <f t="shared" si="11"/>
        <v>70.56</v>
      </c>
      <c r="DC6" s="21">
        <f t="shared" si="11"/>
        <v>83.16</v>
      </c>
      <c r="DD6" s="21">
        <f t="shared" si="11"/>
        <v>82.06</v>
      </c>
      <c r="DE6" s="21">
        <f t="shared" si="11"/>
        <v>82.26</v>
      </c>
      <c r="DF6" s="21">
        <f t="shared" si="11"/>
        <v>81.33</v>
      </c>
      <c r="DG6" s="21">
        <f t="shared" si="11"/>
        <v>80.95</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v>
      </c>
      <c r="EK6" s="21">
        <f t="shared" si="14"/>
        <v>0.32</v>
      </c>
      <c r="EL6" s="21">
        <f t="shared" si="14"/>
        <v>0.1</v>
      </c>
      <c r="EM6" s="21">
        <f t="shared" si="14"/>
        <v>0.09</v>
      </c>
      <c r="EN6" s="21">
        <f t="shared" si="14"/>
        <v>0.1</v>
      </c>
      <c r="EO6" s="20" t="str">
        <f>IF(EO7="","",IF(EO7="-","【-】","【"&amp;SUBSTITUTE(TEXT(EO7,"#,##0.00"),"-","△")&amp;"】"))</f>
        <v>【0.22】</v>
      </c>
    </row>
    <row r="7" spans="1:145" s="22" customFormat="1" x14ac:dyDescent="0.15">
      <c r="A7" s="14"/>
      <c r="B7" s="23">
        <v>2023</v>
      </c>
      <c r="C7" s="23">
        <v>24082</v>
      </c>
      <c r="D7" s="23">
        <v>47</v>
      </c>
      <c r="E7" s="23">
        <v>17</v>
      </c>
      <c r="F7" s="23">
        <v>1</v>
      </c>
      <c r="G7" s="23">
        <v>0</v>
      </c>
      <c r="H7" s="23" t="s">
        <v>98</v>
      </c>
      <c r="I7" s="23" t="s">
        <v>99</v>
      </c>
      <c r="J7" s="23" t="s">
        <v>100</v>
      </c>
      <c r="K7" s="23" t="s">
        <v>101</v>
      </c>
      <c r="L7" s="23" t="s">
        <v>102</v>
      </c>
      <c r="M7" s="23" t="s">
        <v>103</v>
      </c>
      <c r="N7" s="24" t="s">
        <v>104</v>
      </c>
      <c r="O7" s="24" t="s">
        <v>105</v>
      </c>
      <c r="P7" s="24">
        <v>47.96</v>
      </c>
      <c r="Q7" s="24">
        <v>99.36</v>
      </c>
      <c r="R7" s="24">
        <v>2640</v>
      </c>
      <c r="S7" s="24">
        <v>16354</v>
      </c>
      <c r="T7" s="24">
        <v>326.5</v>
      </c>
      <c r="U7" s="24">
        <v>50.09</v>
      </c>
      <c r="V7" s="24">
        <v>7759</v>
      </c>
      <c r="W7" s="24">
        <v>4.1500000000000004</v>
      </c>
      <c r="X7" s="24">
        <v>1869.64</v>
      </c>
      <c r="Y7" s="24">
        <v>67.03</v>
      </c>
      <c r="Z7" s="24">
        <v>65.489999999999995</v>
      </c>
      <c r="AA7" s="24">
        <v>67.23</v>
      </c>
      <c r="AB7" s="24">
        <v>66.069999999999993</v>
      </c>
      <c r="AC7" s="24">
        <v>67.489999999999995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1320.5</v>
      </c>
      <c r="BG7" s="24">
        <v>1515.36</v>
      </c>
      <c r="BH7" s="24">
        <v>1408.07</v>
      </c>
      <c r="BI7" s="24">
        <v>1879.08</v>
      </c>
      <c r="BJ7" s="24">
        <v>1160.5999999999999</v>
      </c>
      <c r="BK7" s="24">
        <v>1130.42</v>
      </c>
      <c r="BL7" s="24">
        <v>1245.0999999999999</v>
      </c>
      <c r="BM7" s="24">
        <v>1108.8</v>
      </c>
      <c r="BN7" s="24">
        <v>1194.56</v>
      </c>
      <c r="BO7" s="24">
        <v>1174.6099999999999</v>
      </c>
      <c r="BP7" s="24">
        <v>630.82000000000005</v>
      </c>
      <c r="BQ7" s="24">
        <v>37.82</v>
      </c>
      <c r="BR7" s="24">
        <v>37.46</v>
      </c>
      <c r="BS7" s="24">
        <v>37.979999999999997</v>
      </c>
      <c r="BT7" s="24">
        <v>40.14</v>
      </c>
      <c r="BU7" s="24">
        <v>41.31</v>
      </c>
      <c r="BV7" s="24">
        <v>74.17</v>
      </c>
      <c r="BW7" s="24">
        <v>79.77</v>
      </c>
      <c r="BX7" s="24">
        <v>79.63</v>
      </c>
      <c r="BY7" s="24">
        <v>76.78</v>
      </c>
      <c r="BZ7" s="24">
        <v>75.41</v>
      </c>
      <c r="CA7" s="24">
        <v>97.81</v>
      </c>
      <c r="CB7" s="24">
        <v>369.35</v>
      </c>
      <c r="CC7" s="24">
        <v>380.9</v>
      </c>
      <c r="CD7" s="24">
        <v>371.47</v>
      </c>
      <c r="CE7" s="24">
        <v>357.92</v>
      </c>
      <c r="CF7" s="24">
        <v>341.44</v>
      </c>
      <c r="CG7" s="24">
        <v>230.95</v>
      </c>
      <c r="CH7" s="24">
        <v>214.56</v>
      </c>
      <c r="CI7" s="24">
        <v>213.66</v>
      </c>
      <c r="CJ7" s="24">
        <v>224.31</v>
      </c>
      <c r="CK7" s="24">
        <v>223.48</v>
      </c>
      <c r="CL7" s="24">
        <v>138.75</v>
      </c>
      <c r="CM7" s="24">
        <v>29.44</v>
      </c>
      <c r="CN7" s="24">
        <v>30.92</v>
      </c>
      <c r="CO7" s="24">
        <v>30.39</v>
      </c>
      <c r="CP7" s="24">
        <v>30.75</v>
      </c>
      <c r="CQ7" s="24">
        <v>31.17</v>
      </c>
      <c r="CR7" s="24">
        <v>49.27</v>
      </c>
      <c r="CS7" s="24">
        <v>49.47</v>
      </c>
      <c r="CT7" s="24">
        <v>48.19</v>
      </c>
      <c r="CU7" s="24">
        <v>47.32</v>
      </c>
      <c r="CV7" s="24">
        <v>48.03</v>
      </c>
      <c r="CW7" s="24">
        <v>58.94</v>
      </c>
      <c r="CX7" s="24">
        <v>67.790000000000006</v>
      </c>
      <c r="CY7" s="24">
        <v>69.14</v>
      </c>
      <c r="CZ7" s="24">
        <v>69.58</v>
      </c>
      <c r="DA7" s="24">
        <v>70.05</v>
      </c>
      <c r="DB7" s="24">
        <v>70.56</v>
      </c>
      <c r="DC7" s="24">
        <v>83.16</v>
      </c>
      <c r="DD7" s="24">
        <v>82.06</v>
      </c>
      <c r="DE7" s="24">
        <v>82.26</v>
      </c>
      <c r="DF7" s="24">
        <v>81.33</v>
      </c>
      <c r="DG7" s="24">
        <v>80.95</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v>
      </c>
      <c r="EK7" s="24">
        <v>0.32</v>
      </c>
      <c r="EL7" s="24">
        <v>0.1</v>
      </c>
      <c r="EM7" s="24">
        <v>0.09</v>
      </c>
      <c r="EN7" s="24">
        <v>0.1</v>
      </c>
      <c r="EO7" s="24">
        <v>0.22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115</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2025-03-03T05:49:32Z</cp:lastPrinted>
  <dcterms:created xsi:type="dcterms:W3CDTF">2025-01-24T07:27:33Z</dcterms:created>
  <dcterms:modified xsi:type="dcterms:W3CDTF">2025-03-03T05:49:50Z</dcterms:modified>
  <cp:category/>
</cp:coreProperties>
</file>