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192.168.211.13\02部門別フォルダ\03企画課\【3情報政策係】観点\06ホームページ関係\01_更新対応\01町から\20240308_2送信分\上下水道課\"/>
    </mc:Choice>
  </mc:AlternateContent>
  <xr:revisionPtr revIDLastSave="0" documentId="13_ncr:1_{B511500D-F914-4E17-958F-44543DDBDDCB}" xr6:coauthVersionLast="47" xr6:coauthVersionMax="47" xr10:uidLastSave="{00000000-0000-0000-0000-000000000000}"/>
  <workbookProtection workbookAlgorithmName="SHA-512" workbookHashValue="wnhORotKo6RYwjqffAZUxCEI8xyiCBzTSzaVgNayJocbMopyN/VLLhmRJYRRzyCPwRQz/M+PDUvb8sjWpdKHSA==" workbookSaltValue="Yx9wyyKtnWSLJB6IuJ5jb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AD10" i="4" s="1"/>
  <c r="Q6" i="5"/>
  <c r="W10" i="4" s="1"/>
  <c r="P6" i="5"/>
  <c r="P10" i="4" s="1"/>
  <c r="O6" i="5"/>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6" i="4"/>
  <c r="I86" i="4"/>
  <c r="H86" i="4"/>
  <c r="AL10" i="4"/>
  <c r="I10" i="4"/>
  <c r="B10" i="4"/>
  <c r="AD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<sst xmlns="http://schemas.openxmlformats.org/spreadsheetml/2006/main" count="236" uniqueCount="120">
  <si>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</si>
  <si>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</si>
  <si>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</si>
  <si>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</si>
  <si>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</si>
  <si>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</si>
  <si>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</si>
  <si>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</si>
  <si>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</si>
  <si>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</si>
  <si>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</si>
  <si>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</si>
  <si>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</si>
  <si>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</si>
  <si>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</si>
  <si>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</si>
  <si>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</si>
  <si>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</si>
  <si>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</si>
  <si>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</si>
  <si>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</si>
  <si>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</si>
  <si>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</si>
  <si>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</si>
  <si>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</si>
  <si>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</si>
  <si>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</si>
  <si>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</si>
  <si>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</si>
  <si>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</si>
  <si>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</si>
  <si>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</si>
  <si>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</si>
  <si>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</si>
  <si>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</si>
  <si>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</si>
  <si>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</si>
  <si>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</si>
  <si>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</si>
  <si>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</si>
  <si>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</si>
  <si>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</si>
  <si>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</si>
  <si>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</si>
  <si>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</si>
  <si>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</si>
  <si>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</si>
  <si>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</si>
  <si>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</si>
  <si>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</si>
  <si>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</si>
  <si>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</si>
  <si>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</si>
  <si>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</si>
  <si>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</si>
  <si>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</si>
  <si>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</si>
  <si>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</si>
  <si>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</si>
  <si>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</si>
  <si>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</si>
  <si>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</si>
  <si>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</si>
  <si>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</si>
  <si>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</si>
  <si>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</si>
  <si>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</si>
  <si>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</si>
  <si>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</si>
  <si>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</si>
  <si>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</si>
  <si>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</si>
  <si>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</si>
  <si>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</si>
  <si>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</si>
  <si>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</si>
  <si>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</si>
  <si>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</si>
  <si>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</si>
  <si>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</si>
  <si>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</si>
  <si>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</si>
  <si>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</si>
  <si>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</si>
  <si>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</si>
  <si>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</si>
  <si>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</si>
  <si>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</si>
  <si>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</si>
  <si>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</si>
  <si>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</si>
  <si>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</si>
  <si>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</si>
  <si>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</si>
  <si>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</si>
  <si>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</si>
  <si>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</si>
  <si>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</si>
  <si>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</si>
  <si>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</si>
  <si>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</si>
  <si>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</si>
  <si>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</si>
  <si>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</si>
  <si>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</si>
  <si>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</si>
  <si>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</si>
  <si>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</si>
  <si>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</si>
  <si>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</si>
  <si>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</si>
  <si>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</si>
  <si>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</si>
  <si>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</si>
  <si>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</si>
  <si>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</si>
  <si>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</si>
  <si>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町の下水道事業は平成14年度に供用開始し令和４度で２０年が経過しており、施設の中には老朽化し不具合が生じているものが出てきている。そのため、令和元～２年度に策定したストックマネジメント計画により継続的に施設の点検・調査・改築を行い、施設の持続的な機能の確保とライフサイクルコストの削減に努めていく。
　令和３年度に実施設計を行い、令和４～５年度に監視制御盤とマンホールポンプの通報装置の更新工事を行う。</t>
    <phoneticPr fontId="4"/>
  </si>
  <si>
    <r>
      <t>当町の下水道事業の経営健全化、効率化に向けた今後の取組として、
・採算性等を考慮した事業計画の見直しによる、事業規模の縮小化（令和４年度に全体計画を見直し）。
・経営改善のため、令和４年度には経営戦略を策定し以下の経営改革の推進を行う。
①収支バランスの取れた経営を行うため、下水道使用料の改定（令和６年度から使用料値上げの改定）と令和６年度から企業会計の法適用化となり今後の経営状況及び課題を分析していく。。
②広報等を利用した積極的な水洗化の推奨。
③ストックマネジメント計画によるライフサイクルコストの低減。
　</t>
    </r>
    <r>
      <rPr>
        <sz val="11"/>
        <rFont val="ＭＳ ゴシック"/>
        <family val="3"/>
        <charset val="128"/>
      </rPr>
      <t>また当町は「宝沼」小川原湖の水産資源を守るため、農業集落排水事業、合併浄化槽事業と連携して水洗化を進めていく。</t>
    </r>
    <rPh sb="104" eb="106">
      <t>イカ</t>
    </rPh>
    <rPh sb="115" eb="116">
      <t>オコナ</t>
    </rPh>
    <rPh sb="141" eb="144">
      <t>シヨウリョウ</t>
    </rPh>
    <rPh sb="145" eb="147">
      <t>カイテイ</t>
    </rPh>
    <rPh sb="155" eb="157">
      <t>シヨウ</t>
    </rPh>
    <rPh sb="157" eb="158">
      <t>リョウ</t>
    </rPh>
    <rPh sb="158" eb="160">
      <t>ネア</t>
    </rPh>
    <rPh sb="162" eb="164">
      <t>カイテイ</t>
    </rPh>
    <phoneticPr fontId="4"/>
  </si>
  <si>
    <t>　全体的に前年度より、数値はやや横ばいで推移しており、類似団体と比べて健全性・効率性に欠ける状態である。その理由として、
①下水道に係る費用（コスト）に対して、営業収入が少ない。これは下水道使用料の設定単価が低いためであるが、このことにより、一般会計繰入金に依存した実質的な赤字経営となっている。
④企業債を毎年返還してはいるが、下水道整備事業がいまだ進捗中であるため、工事財源として地方債を毎年借り続けているので、結果として企業債残高が減らない状態が続いている。
⑤使用料の設定単価の低さに加え、地形的に高低差があることから、マンホールポンプ設備等の維持費用が高くなり類似団体との数値は低い水準である。
⑥平成25年度に汚水処理施設を増築したが、接続率の低さや人口減少等により有収水量があまり増えず、１立方メートル当たりの汚水処理原価が高いままである。
⑦近年増加傾向にはあるが、類似団体と比較すると低い水準にある。当初計画の人口規模に対して現在処理区内の人口が少ないため低水準で推移している。下水道整備事業を継続中のため、今後も増加の見込みである。
⑧近年増加傾向にあるが、類似団体に比較すると低い水準である。現在も整備事業を行っており増加の見込みである。また、未接続世帯にも加入の促進に努めたい。
　</t>
    <rPh sb="234" eb="237">
      <t>シヨウリョウ</t>
    </rPh>
    <rPh sb="238" eb="240">
      <t>セッテイ</t>
    </rPh>
    <rPh sb="240" eb="242">
      <t>タンカ</t>
    </rPh>
    <rPh sb="243" eb="244">
      <t>ヒク</t>
    </rPh>
    <rPh sb="246" eb="247">
      <t>クワ</t>
    </rPh>
    <rPh sb="274" eb="275">
      <t>トウ</t>
    </rPh>
    <rPh sb="285" eb="287">
      <t>ルイジ</t>
    </rPh>
    <rPh sb="287" eb="289">
      <t>ダンタイ</t>
    </rPh>
    <rPh sb="291" eb="293">
      <t>スウチ</t>
    </rPh>
    <rPh sb="294" eb="295">
      <t>ヒク</t>
    </rPh>
    <rPh sb="296" eb="298">
      <t>スイジュン</t>
    </rPh>
    <rPh sb="409" eb="411">
      <t>トウショ</t>
    </rPh>
    <rPh sb="411" eb="413">
      <t>ケイカク</t>
    </rPh>
    <rPh sb="414" eb="416">
      <t>ジンコウ</t>
    </rPh>
    <rPh sb="416" eb="418">
      <t>キボ</t>
    </rPh>
    <rPh sb="419" eb="420">
      <t>タイ</t>
    </rPh>
    <rPh sb="422" eb="424">
      <t>ゲンザイ</t>
    </rPh>
    <rPh sb="424" eb="426">
      <t>ショリ</t>
    </rPh>
    <rPh sb="426" eb="427">
      <t>ク</t>
    </rPh>
    <rPh sb="427" eb="428">
      <t>ナイ</t>
    </rPh>
    <rPh sb="429" eb="431">
      <t>ジンコウ</t>
    </rPh>
    <rPh sb="432" eb="433">
      <t>スク</t>
    </rPh>
    <rPh sb="437" eb="440">
      <t>テイスイジュン</t>
    </rPh>
    <rPh sb="441" eb="443">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</si>
</sst>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107-4579-A44C-6EF79773465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c:v>
                </c:pt>
                <c:pt idx="2">
                  <c:v>0.32</c:v>
                </c:pt>
                <c:pt idx="3">
                  <c:v>0.1</c:v>
                </c:pt>
                <c:pt idx="4">
                  <c:v>0.09</c:v>
                </c:pt>
              </c:numCache>
            </c:numRef>
          </c:val>
          <c:smooth val="0"/>
          <c:extLst>
            <c:ext xmlns:c16="http://schemas.microsoft.com/office/drawing/2014/chart" uri="{C3380CC4-5D6E-409C-BE32-E72D297353CC}">
              <c16:uniqueId val="{00000001-D107-4579-A44C-6EF79773465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29.22</c:v>
                </c:pt>
                <c:pt idx="1">
                  <c:v>29.44</c:v>
                </c:pt>
                <c:pt idx="2">
                  <c:v>30.92</c:v>
                </c:pt>
                <c:pt idx="3">
                  <c:v>30.39</c:v>
                </c:pt>
                <c:pt idx="4">
                  <c:v>30.75</c:v>
                </c:pt>
              </c:numCache>
            </c:numRef>
          </c:val>
          <c:extLst>
            <c:ext xmlns:c16="http://schemas.microsoft.com/office/drawing/2014/chart" uri="{C3380CC4-5D6E-409C-BE32-E72D297353CC}">
              <c16:uniqueId val="{00000000-3D6B-4D67-9EB9-6CBEF407BCC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49.68</c:v>
                </c:pt>
                <c:pt idx="1">
                  <c:v>49.27</c:v>
                </c:pt>
                <c:pt idx="2">
                  <c:v>49.47</c:v>
                </c:pt>
                <c:pt idx="3">
                  <c:v>48.19</c:v>
                </c:pt>
                <c:pt idx="4">
                  <c:v>47.32</c:v>
                </c:pt>
              </c:numCache>
            </c:numRef>
          </c:val>
          <c:smooth val="0"/>
          <c:extLst>
            <c:ext xmlns:c16="http://schemas.microsoft.com/office/drawing/2014/chart" uri="{C3380CC4-5D6E-409C-BE32-E72D297353CC}">
              <c16:uniqueId val="{00000001-3D6B-4D67-9EB9-6CBEF407BCC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66.48</c:v>
                </c:pt>
                <c:pt idx="1">
                  <c:v>67.790000000000006</c:v>
                </c:pt>
                <c:pt idx="2">
                  <c:v>69.14</c:v>
                </c:pt>
                <c:pt idx="3">
                  <c:v>69.58</c:v>
                </c:pt>
                <c:pt idx="4">
                  <c:v>70.05</c:v>
                </c:pt>
              </c:numCache>
            </c:numRef>
          </c:val>
          <c:extLst>
            <c:ext xmlns:c16="http://schemas.microsoft.com/office/drawing/2014/chart" uri="{C3380CC4-5D6E-409C-BE32-E72D297353CC}">
              <c16:uniqueId val="{00000000-7D68-41FF-8C57-6C447259B96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83.35</c:v>
                </c:pt>
                <c:pt idx="1">
                  <c:v>83.16</c:v>
                </c:pt>
                <c:pt idx="2">
                  <c:v>82.06</c:v>
                </c:pt>
                <c:pt idx="3">
                  <c:v>82.26</c:v>
                </c:pt>
                <c:pt idx="4">
                  <c:v>81.33</c:v>
                </c:pt>
              </c:numCache>
            </c:numRef>
          </c:val>
          <c:smooth val="0"/>
          <c:extLst>
            <c:ext xmlns:c16="http://schemas.microsoft.com/office/drawing/2014/chart" uri="{C3380CC4-5D6E-409C-BE32-E72D297353CC}">
              <c16:uniqueId val="{00000001-7D68-41FF-8C57-6C447259B96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66.349999999999994</c:v>
                </c:pt>
                <c:pt idx="1">
                  <c:v>67.03</c:v>
                </c:pt>
                <c:pt idx="2">
                  <c:v>65.489999999999995</c:v>
                </c:pt>
                <c:pt idx="3">
                  <c:v>67.23</c:v>
                </c:pt>
                <c:pt idx="4">
                  <c:v>66.069999999999993</c:v>
                </c:pt>
              </c:numCache>
            </c:numRef>
          </c:val>
          <c:extLst>
            <c:ext xmlns:c16="http://schemas.microsoft.com/office/drawing/2014/chart" uri="{C3380CC4-5D6E-409C-BE32-E72D297353CC}">
              <c16:uniqueId val="{00000000-7781-4DE3-91BB-FFC64B1F1F4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81-4DE3-91BB-FFC64B1F1F4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23F-49AF-A833-A7260960619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3F-49AF-A833-A7260960619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A9-4F07-8A7B-C08B5946C6A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A9-4F07-8A7B-C08B5946C6A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A7-492D-A559-2698BDDF989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A7-492D-A559-2698BDDF989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F0-4ED3-A61D-8A57E1F5ACA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F0-4ED3-A61D-8A57E1F5ACA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1450.33</c:v>
                </c:pt>
                <c:pt idx="1">
                  <c:v>1320.5</c:v>
                </c:pt>
                <c:pt idx="2">
                  <c:v>1515.36</c:v>
                </c:pt>
                <c:pt idx="3">
                  <c:v>1408.07</c:v>
                </c:pt>
                <c:pt idx="4">
                  <c:v>1879.08</c:v>
                </c:pt>
              </c:numCache>
            </c:numRef>
          </c:val>
          <c:extLst>
            <c:ext xmlns:c16="http://schemas.microsoft.com/office/drawing/2014/chart" uri="{C3380CC4-5D6E-409C-BE32-E72D297353CC}">
              <c16:uniqueId val="{00000000-E9E2-4CB7-8879-B310C5E7A5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1048.23</c:v>
                </c:pt>
                <c:pt idx="1">
                  <c:v>1130.42</c:v>
                </c:pt>
                <c:pt idx="2">
                  <c:v>1245.0999999999999</c:v>
                </c:pt>
                <c:pt idx="3">
                  <c:v>1108.8</c:v>
                </c:pt>
                <c:pt idx="4">
                  <c:v>1194.56</c:v>
                </c:pt>
              </c:numCache>
            </c:numRef>
          </c:val>
          <c:smooth val="0"/>
          <c:extLst>
            <c:ext xmlns:c16="http://schemas.microsoft.com/office/drawing/2014/chart" uri="{C3380CC4-5D6E-409C-BE32-E72D297353CC}">
              <c16:uniqueId val="{00000001-E9E2-4CB7-8879-B310C5E7A5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35.19</c:v>
                </c:pt>
                <c:pt idx="1">
                  <c:v>37.82</c:v>
                </c:pt>
                <c:pt idx="2">
                  <c:v>37.46</c:v>
                </c:pt>
                <c:pt idx="3">
                  <c:v>37.979999999999997</c:v>
                </c:pt>
                <c:pt idx="4">
                  <c:v>40.14</c:v>
                </c:pt>
              </c:numCache>
            </c:numRef>
          </c:val>
          <c:extLst>
            <c:ext xmlns:c16="http://schemas.microsoft.com/office/drawing/2014/chart" uri="{C3380CC4-5D6E-409C-BE32-E72D297353CC}">
              <c16:uniqueId val="{00000000-9686-47C8-8396-9FD0ADCC8A9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78.92</c:v>
                </c:pt>
                <c:pt idx="1">
                  <c:v>74.17</c:v>
                </c:pt>
                <c:pt idx="2">
                  <c:v>79.77</c:v>
                </c:pt>
                <c:pt idx="3">
                  <c:v>79.63</c:v>
                </c:pt>
                <c:pt idx="4">
                  <c:v>76.78</c:v>
                </c:pt>
              </c:numCache>
            </c:numRef>
          </c:val>
          <c:smooth val="0"/>
          <c:extLst>
            <c:ext xmlns:c16="http://schemas.microsoft.com/office/drawing/2014/chart" uri="{C3380CC4-5D6E-409C-BE32-E72D297353CC}">
              <c16:uniqueId val="{00000001-9686-47C8-8396-9FD0ADCC8A9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395.51</c:v>
                </c:pt>
                <c:pt idx="1">
                  <c:v>369.35</c:v>
                </c:pt>
                <c:pt idx="2">
                  <c:v>380.9</c:v>
                </c:pt>
                <c:pt idx="3">
                  <c:v>371.47</c:v>
                </c:pt>
                <c:pt idx="4">
                  <c:v>357.92</c:v>
                </c:pt>
              </c:numCache>
            </c:numRef>
          </c:val>
          <c:extLst>
            <c:ext xmlns:c16="http://schemas.microsoft.com/office/drawing/2014/chart" uri="{C3380CC4-5D6E-409C-BE32-E72D297353CC}">
              <c16:uniqueId val="{00000000-097C-43BB-A0B5-BF13F23368F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220.31</c:v>
                </c:pt>
                <c:pt idx="1">
                  <c:v>230.95</c:v>
                </c:pt>
                <c:pt idx="2">
                  <c:v>214.56</c:v>
                </c:pt>
                <c:pt idx="3">
                  <c:v>213.66</c:v>
                </c:pt>
                <c:pt idx="4">
                  <c:v>224.31</c:v>
                </c:pt>
              </c:numCache>
            </c:numRef>
          </c:val>
          <c:smooth val="0"/>
          <c:extLst>
            <c:ext xmlns:c16="http://schemas.microsoft.com/office/drawing/2014/chart" uri="{C3380CC4-5D6E-409C-BE32-E72D297353CC}">
              <c16:uniqueId val="{00000001-097C-43BB-A0B5-BF13F23368F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85" zoomScaleNormal="85" zoomScaleSheetLayoutView="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東北町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5">
        <f>データ!S6</f>
        <v>16625</v>
      </c>
      <c r="AM8" s="45"/>
      <c r="AN8" s="45"/>
      <c r="AO8" s="45"/>
      <c r="AP8" s="45"/>
      <c r="AQ8" s="45"/>
      <c r="AR8" s="45"/>
      <c r="AS8" s="45"/>
      <c r="AT8" s="46">
        <f>データ!T6</f>
        <v>326.5</v>
      </c>
      <c r="AU8" s="46"/>
      <c r="AV8" s="46"/>
      <c r="AW8" s="46"/>
      <c r="AX8" s="46"/>
      <c r="AY8" s="46"/>
      <c r="AZ8" s="46"/>
      <c r="BA8" s="46"/>
      <c r="BB8" s="46">
        <f>データ!U6</f>
        <v>50.92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46.27</v>
      </c>
      <c r="Q10" s="46"/>
      <c r="R10" s="46"/>
      <c r="S10" s="46"/>
      <c r="T10" s="46"/>
      <c r="U10" s="46"/>
      <c r="V10" s="46"/>
      <c r="W10" s="46">
        <f>データ!Q6</f>
        <v>97.92</v>
      </c>
      <c r="X10" s="46"/>
      <c r="Y10" s="46"/>
      <c r="Z10" s="46"/>
      <c r="AA10" s="46"/>
      <c r="AB10" s="46"/>
      <c r="AC10" s="46"/>
      <c r="AD10" s="45">
        <f>データ!R6</f>
        <v>2640</v>
      </c>
      <c r="AE10" s="45"/>
      <c r="AF10" s="45"/>
      <c r="AG10" s="45"/>
      <c r="AH10" s="45"/>
      <c r="AI10" s="45"/>
      <c r="AJ10" s="45"/>
      <c r="AK10" s="2"/>
      <c r="AL10" s="45">
        <f>データ!V6</f>
        <v>7666</v>
      </c>
      <c r="AM10" s="45"/>
      <c r="AN10" s="45"/>
      <c r="AO10" s="45"/>
      <c r="AP10" s="45"/>
      <c r="AQ10" s="45"/>
      <c r="AR10" s="45"/>
      <c r="AS10" s="45"/>
      <c r="AT10" s="46">
        <f>データ!W6</f>
        <v>4.1100000000000003</v>
      </c>
      <c r="AU10" s="46"/>
      <c r="AV10" s="46"/>
      <c r="AW10" s="46"/>
      <c r="AX10" s="46"/>
      <c r="AY10" s="46"/>
      <c r="AZ10" s="46"/>
      <c r="BA10" s="46"/>
      <c r="BB10" s="46">
        <f>データ!X6</f>
        <v>1865.21</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【652.82】</v>
      </c>
      <c r="I86" s="12" t="str">
        <f>データ!CA6</f>
        <v>【97.61】</v>
      </c>
      <c r="J86" s="12" t="str">
        <f>データ!CL6</f>
        <v>【138.29】</v>
      </c>
      <c r="K86" s="12" t="str">
        <f>データ!CW6</f>
        <v>【59.10】</v>
      </c>
      <c r="L86" s="12" t="str">
        <f>データ!DH6</f>
        <v>【95.82】</v>
      </c>
      <c r="M86" s="12" t="s">
        <v>44</v>
      </c>
      <c r="N86" s="12" t="s">
        <v>44</v>
      </c>
      <c r="O86" s="12" t="str">
        <f>データ!EO6</f>
        <v>【0.23】</v>
      </c>
    </row>
  </sheetData>
  <sheetProtection algorithmName="SHA-512" hashValue="FiloyrQTmRQsKWzGg7X0Hb3bf4XwGjKQBk4yYmfBapkny+bd69HBOOtfr2DmWEW2f40hm+2eFBkuej/peNxizg==" saltValue="Cd82+Zi/1ONGtG9yD/I5x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24082</v>
      </c>
      <c r="D6" s="19">
        <f t="shared" si="3"/>
        <v>47</v>
      </c>
      <c r="E6" s="19">
        <f t="shared" si="3"/>
        <v>17</v>
      </c>
      <c r="F6" s="19">
        <f t="shared" si="3"/>
        <v>1</v>
      </c>
      <c r="G6" s="19">
        <f t="shared" si="3"/>
        <v>0</v>
      </c>
      <c r="H6" s="19" t="str">
        <f t="shared" si="3"/>
        <v>青森県　東北町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46.27</v>
      </c>
      <c r="Q6" s="20">
        <f t="shared" si="3"/>
        <v>97.92</v>
      </c>
      <c r="R6" s="20">
        <f t="shared" si="3"/>
        <v>2640</v>
      </c>
      <c r="S6" s="20">
        <f t="shared" si="3"/>
        <v>16625</v>
      </c>
      <c r="T6" s="20">
        <f t="shared" si="3"/>
        <v>326.5</v>
      </c>
      <c r="U6" s="20">
        <f t="shared" si="3"/>
        <v>50.92</v>
      </c>
      <c r="V6" s="20">
        <f t="shared" si="3"/>
        <v>7666</v>
      </c>
      <c r="W6" s="20">
        <f t="shared" si="3"/>
        <v>4.1100000000000003</v>
      </c>
      <c r="X6" s="20">
        <f t="shared" si="3"/>
        <v>1865.21</v>
      </c>
      <c r="Y6" s="21">
        <f>IF(Y7="",NA(),Y7)</f>
        <v>66.349999999999994</v>
      </c>
      <c r="Z6" s="21">
        <f t="shared" ref="Z6:AH6" si="4">IF(Z7="",NA(),Z7)</f>
        <v>67.03</v>
      </c>
      <c r="AA6" s="21">
        <f t="shared" si="4"/>
        <v>65.489999999999995</v>
      </c>
      <c r="AB6" s="21">
        <f t="shared" si="4"/>
        <v>67.23</v>
      </c>
      <c r="AC6" s="21">
        <f t="shared" si="4"/>
        <v>66.069999999999993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1450.33</v>
      </c>
      <c r="BG6" s="21">
        <f t="shared" ref="BG6:BO6" si="7">IF(BG7="",NA(),BG7)</f>
        <v>1320.5</v>
      </c>
      <c r="BH6" s="21">
        <f t="shared" si="7"/>
        <v>1515.36</v>
      </c>
      <c r="BI6" s="21">
        <f t="shared" si="7"/>
        <v>1408.07</v>
      </c>
      <c r="BJ6" s="21">
        <f t="shared" si="7"/>
        <v>1879.08</v>
      </c>
      <c r="BK6" s="21">
        <f t="shared" si="7"/>
        <v>1048.23</v>
      </c>
      <c r="BL6" s="21">
        <f t="shared" si="7"/>
        <v>1130.42</v>
      </c>
      <c r="BM6" s="21">
        <f t="shared" si="7"/>
        <v>1245.0999999999999</v>
      </c>
      <c r="BN6" s="21">
        <f t="shared" si="7"/>
        <v>1108.8</v>
      </c>
      <c r="BO6" s="21">
        <f t="shared" si="7"/>
        <v>1194.56</v>
      </c>
      <c r="BP6" s="20" t="str">
        <f>IF(BP7="","",IF(BP7="-","【-】","【"&amp;SUBSTITUTE(TEXT(BP7,"#,##0.00"),"-","△")&amp;"】"))</f>
        <v>【652.82】</v>
      </c>
      <c r="BQ6" s="21">
        <f>IF(BQ7="",NA(),BQ7)</f>
        <v>35.19</v>
      </c>
      <c r="BR6" s="21">
        <f t="shared" ref="BR6:BZ6" si="8">IF(BR7="",NA(),BR7)</f>
        <v>37.82</v>
      </c>
      <c r="BS6" s="21">
        <f t="shared" si="8"/>
        <v>37.46</v>
      </c>
      <c r="BT6" s="21">
        <f t="shared" si="8"/>
        <v>37.979999999999997</v>
      </c>
      <c r="BU6" s="21">
        <f t="shared" si="8"/>
        <v>40.14</v>
      </c>
      <c r="BV6" s="21">
        <f t="shared" si="8"/>
        <v>78.92</v>
      </c>
      <c r="BW6" s="21">
        <f t="shared" si="8"/>
        <v>74.17</v>
      </c>
      <c r="BX6" s="21">
        <f t="shared" si="8"/>
        <v>79.77</v>
      </c>
      <c r="BY6" s="21">
        <f t="shared" si="8"/>
        <v>79.63</v>
      </c>
      <c r="BZ6" s="21">
        <f t="shared" si="8"/>
        <v>76.78</v>
      </c>
      <c r="CA6" s="20" t="str">
        <f>IF(CA7="","",IF(CA7="-","【-】","【"&amp;SUBSTITUTE(TEXT(CA7,"#,##0.00"),"-","△")&amp;"】"))</f>
        <v>【97.61】</v>
      </c>
      <c r="CB6" s="21">
        <f>IF(CB7="",NA(),CB7)</f>
        <v>395.51</v>
      </c>
      <c r="CC6" s="21">
        <f t="shared" ref="CC6:CK6" si="9">IF(CC7="",NA(),CC7)</f>
        <v>369.35</v>
      </c>
      <c r="CD6" s="21">
        <f t="shared" si="9"/>
        <v>380.9</v>
      </c>
      <c r="CE6" s="21">
        <f t="shared" si="9"/>
        <v>371.47</v>
      </c>
      <c r="CF6" s="21">
        <f t="shared" si="9"/>
        <v>357.92</v>
      </c>
      <c r="CG6" s="21">
        <f t="shared" si="9"/>
        <v>220.31</v>
      </c>
      <c r="CH6" s="21">
        <f t="shared" si="9"/>
        <v>230.95</v>
      </c>
      <c r="CI6" s="21">
        <f t="shared" si="9"/>
        <v>214.56</v>
      </c>
      <c r="CJ6" s="21">
        <f t="shared" si="9"/>
        <v>213.66</v>
      </c>
      <c r="CK6" s="21">
        <f t="shared" si="9"/>
        <v>224.31</v>
      </c>
      <c r="CL6" s="20" t="str">
        <f>IF(CL7="","",IF(CL7="-","【-】","【"&amp;SUBSTITUTE(TEXT(CL7,"#,##0.00"),"-","△")&amp;"】"))</f>
        <v>【138.29】</v>
      </c>
      <c r="CM6" s="21">
        <f>IF(CM7="",NA(),CM7)</f>
        <v>29.22</v>
      </c>
      <c r="CN6" s="21">
        <f t="shared" ref="CN6:CV6" si="10">IF(CN7="",NA(),CN7)</f>
        <v>29.44</v>
      </c>
      <c r="CO6" s="21">
        <f t="shared" si="10"/>
        <v>30.92</v>
      </c>
      <c r="CP6" s="21">
        <f t="shared" si="10"/>
        <v>30.39</v>
      </c>
      <c r="CQ6" s="21">
        <f t="shared" si="10"/>
        <v>30.75</v>
      </c>
      <c r="CR6" s="21">
        <f t="shared" si="10"/>
        <v>49.68</v>
      </c>
      <c r="CS6" s="21">
        <f t="shared" si="10"/>
        <v>49.27</v>
      </c>
      <c r="CT6" s="21">
        <f t="shared" si="10"/>
        <v>49.47</v>
      </c>
      <c r="CU6" s="21">
        <f t="shared" si="10"/>
        <v>48.19</v>
      </c>
      <c r="CV6" s="21">
        <f t="shared" si="10"/>
        <v>47.32</v>
      </c>
      <c r="CW6" s="20" t="str">
        <f>IF(CW7="","",IF(CW7="-","【-】","【"&amp;SUBSTITUTE(TEXT(CW7,"#,##0.00"),"-","△")&amp;"】"))</f>
        <v>【59.10】</v>
      </c>
      <c r="CX6" s="21">
        <f>IF(CX7="",NA(),CX7)</f>
        <v>66.48</v>
      </c>
      <c r="CY6" s="21">
        <f t="shared" ref="CY6:DG6" si="11">IF(CY7="",NA(),CY7)</f>
        <v>67.790000000000006</v>
      </c>
      <c r="CZ6" s="21">
        <f t="shared" si="11"/>
        <v>69.14</v>
      </c>
      <c r="DA6" s="21">
        <f t="shared" si="11"/>
        <v>69.58</v>
      </c>
      <c r="DB6" s="21">
        <f t="shared" si="11"/>
        <v>70.05</v>
      </c>
      <c r="DC6" s="21">
        <f t="shared" si="11"/>
        <v>83.35</v>
      </c>
      <c r="DD6" s="21">
        <f t="shared" si="11"/>
        <v>83.16</v>
      </c>
      <c r="DE6" s="21">
        <f t="shared" si="11"/>
        <v>82.06</v>
      </c>
      <c r="DF6" s="21">
        <f t="shared" si="11"/>
        <v>82.26</v>
      </c>
      <c r="DG6" s="21">
        <f t="shared" si="11"/>
        <v>81.33</v>
      </c>
      <c r="DH6" s="20" t="str">
        <f>IF(DH7="","",IF(DH7="-","【-】","【"&amp;SUBSTITUTE(TEXT(DH7,"#,##0.00"),"-","△")&amp;"】"))</f>
        <v>【95.82】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0.12</v>
      </c>
      <c r="EK6" s="21">
        <f t="shared" si="14"/>
        <v>0.1</v>
      </c>
      <c r="EL6" s="21">
        <f t="shared" si="14"/>
        <v>0.32</v>
      </c>
      <c r="EM6" s="21">
        <f t="shared" si="14"/>
        <v>0.1</v>
      </c>
      <c r="EN6" s="21">
        <f t="shared" si="14"/>
        <v>0.09</v>
      </c>
      <c r="EO6" s="20" t="str">
        <f>IF(EO7="","",IF(EO7="-","【-】","【"&amp;SUBSTITUTE(TEXT(EO7,"#,##0.00"),"-","△")&amp;"】"))</f>
        <v>【0.23】</v>
      </c>
    </row>
    <row r="7" spans="1:145" s="22" customFormat="1" x14ac:dyDescent="0.15">
      <c r="A7" s="14"/>
      <c r="B7" s="23">
        <v>2022</v>
      </c>
      <c r="C7" s="23">
        <v>24082</v>
      </c>
      <c r="D7" s="23">
        <v>47</v>
      </c>
      <c r="E7" s="23">
        <v>17</v>
      </c>
      <c r="F7" s="23">
        <v>1</v>
      </c>
      <c r="G7" s="23">
        <v>0</v>
      </c>
      <c r="H7" s="23" t="s">
        <v>98</v>
      </c>
      <c r="I7" s="23" t="s">
        <v>99</v>
      </c>
      <c r="J7" s="23" t="s">
        <v>100</v>
      </c>
      <c r="K7" s="23" t="s">
        <v>101</v>
      </c>
      <c r="L7" s="23" t="s">
        <v>102</v>
      </c>
      <c r="M7" s="23" t="s">
        <v>103</v>
      </c>
      <c r="N7" s="24" t="s">
        <v>104</v>
      </c>
      <c r="O7" s="24" t="s">
        <v>105</v>
      </c>
      <c r="P7" s="24">
        <v>46.27</v>
      </c>
      <c r="Q7" s="24">
        <v>97.92</v>
      </c>
      <c r="R7" s="24">
        <v>2640</v>
      </c>
      <c r="S7" s="24">
        <v>16625</v>
      </c>
      <c r="T7" s="24">
        <v>326.5</v>
      </c>
      <c r="U7" s="24">
        <v>50.92</v>
      </c>
      <c r="V7" s="24">
        <v>7666</v>
      </c>
      <c r="W7" s="24">
        <v>4.1100000000000003</v>
      </c>
      <c r="X7" s="24">
        <v>1865.21</v>
      </c>
      <c r="Y7" s="24">
        <v>66.349999999999994</v>
      </c>
      <c r="Z7" s="24">
        <v>67.03</v>
      </c>
      <c r="AA7" s="24">
        <v>65.489999999999995</v>
      </c>
      <c r="AB7" s="24">
        <v>67.23</v>
      </c>
      <c r="AC7" s="24">
        <v>66.069999999999993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1450.33</v>
      </c>
      <c r="BG7" s="24">
        <v>1320.5</v>
      </c>
      <c r="BH7" s="24">
        <v>1515.36</v>
      </c>
      <c r="BI7" s="24">
        <v>1408.07</v>
      </c>
      <c r="BJ7" s="24">
        <v>1879.08</v>
      </c>
      <c r="BK7" s="24">
        <v>1048.23</v>
      </c>
      <c r="BL7" s="24">
        <v>1130.42</v>
      </c>
      <c r="BM7" s="24">
        <v>1245.0999999999999</v>
      </c>
      <c r="BN7" s="24">
        <v>1108.8</v>
      </c>
      <c r="BO7" s="24">
        <v>1194.56</v>
      </c>
      <c r="BP7" s="24">
        <v>652.82000000000005</v>
      </c>
      <c r="BQ7" s="24">
        <v>35.19</v>
      </c>
      <c r="BR7" s="24">
        <v>37.82</v>
      </c>
      <c r="BS7" s="24">
        <v>37.46</v>
      </c>
      <c r="BT7" s="24">
        <v>37.979999999999997</v>
      </c>
      <c r="BU7" s="24">
        <v>40.14</v>
      </c>
      <c r="BV7" s="24">
        <v>78.92</v>
      </c>
      <c r="BW7" s="24">
        <v>74.17</v>
      </c>
      <c r="BX7" s="24">
        <v>79.77</v>
      </c>
      <c r="BY7" s="24">
        <v>79.63</v>
      </c>
      <c r="BZ7" s="24">
        <v>76.78</v>
      </c>
      <c r="CA7" s="24">
        <v>97.61</v>
      </c>
      <c r="CB7" s="24">
        <v>395.51</v>
      </c>
      <c r="CC7" s="24">
        <v>369.35</v>
      </c>
      <c r="CD7" s="24">
        <v>380.9</v>
      </c>
      <c r="CE7" s="24">
        <v>371.47</v>
      </c>
      <c r="CF7" s="24">
        <v>357.92</v>
      </c>
      <c r="CG7" s="24">
        <v>220.31</v>
      </c>
      <c r="CH7" s="24">
        <v>230.95</v>
      </c>
      <c r="CI7" s="24">
        <v>214.56</v>
      </c>
      <c r="CJ7" s="24">
        <v>213.66</v>
      </c>
      <c r="CK7" s="24">
        <v>224.31</v>
      </c>
      <c r="CL7" s="24">
        <v>138.29</v>
      </c>
      <c r="CM7" s="24">
        <v>29.22</v>
      </c>
      <c r="CN7" s="24">
        <v>29.44</v>
      </c>
      <c r="CO7" s="24">
        <v>30.92</v>
      </c>
      <c r="CP7" s="24">
        <v>30.39</v>
      </c>
      <c r="CQ7" s="24">
        <v>30.75</v>
      </c>
      <c r="CR7" s="24">
        <v>49.68</v>
      </c>
      <c r="CS7" s="24">
        <v>49.27</v>
      </c>
      <c r="CT7" s="24">
        <v>49.47</v>
      </c>
      <c r="CU7" s="24">
        <v>48.19</v>
      </c>
      <c r="CV7" s="24">
        <v>47.32</v>
      </c>
      <c r="CW7" s="24">
        <v>59.1</v>
      </c>
      <c r="CX7" s="24">
        <v>66.48</v>
      </c>
      <c r="CY7" s="24">
        <v>67.790000000000006</v>
      </c>
      <c r="CZ7" s="24">
        <v>69.14</v>
      </c>
      <c r="DA7" s="24">
        <v>69.58</v>
      </c>
      <c r="DB7" s="24">
        <v>70.05</v>
      </c>
      <c r="DC7" s="24">
        <v>83.35</v>
      </c>
      <c r="DD7" s="24">
        <v>83.16</v>
      </c>
      <c r="DE7" s="24">
        <v>82.06</v>
      </c>
      <c r="DF7" s="24">
        <v>82.26</v>
      </c>
      <c r="DG7" s="24">
        <v>81.33</v>
      </c>
      <c r="DH7" s="24">
        <v>95.82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0.12</v>
      </c>
      <c r="EK7" s="24">
        <v>0.1</v>
      </c>
      <c r="EL7" s="24">
        <v>0.32</v>
      </c>
      <c r="EM7" s="24">
        <v>0.1</v>
      </c>
      <c r="EN7" s="24">
        <v>0.09</v>
      </c>
      <c r="EO7" s="24">
        <v>0.23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VDI10301</cp:lastModifiedBy>
  <cp:lastPrinted>2024-02-13T01:26:23Z</cp:lastPrinted>
  <dcterms:created xsi:type="dcterms:W3CDTF">2023-12-12T02:46:06Z</dcterms:created>
  <dcterms:modified xsi:type="dcterms:W3CDTF">2024-03-08T07:39:29Z</dcterms:modified>
  <cp:category/>
</cp:coreProperties>
</file>