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67.22\部門別フォルダ\14水道課\!和田俊光\！水道課\経営比較分析表\"/>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<sst xmlns="http://schemas.openxmlformats.org/spreadsheetml/2006/main" count="218" uniqueCount="108">
  <si>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</si>
  <si>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</si>
  <si>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</si>
  <si>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</si>
  <si>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</si>
  <si>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</si>
  <si>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</si>
  <si>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</si>
  <si>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</si>
  <si>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</si>
  <si>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</si>
  <si>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</si>
  <si>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</si>
  <si>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</si>
  <si>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</si>
  <si>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</si>
  <si>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</si>
  <si>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</si>
  <si>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</si>
  <si>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</si>
  <si>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</si>
  <si>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</si>
  <si>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</si>
  <si>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</si>
  <si>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</si>
  <si>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</si>
  <si>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</si>
  <si>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</si>
  <si>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</si>
  <si>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</si>
  <si>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</si>
  <si>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</si>
  <si>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</si>
  <si>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</si>
  <si>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</si>
  <si>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</si>
  <si>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</si>
  <si>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</si>
  <si>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</si>
  <si>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</si>
  <si>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</si>
  <si>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</si>
  <si>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</si>
  <si>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</si>
  <si>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</si>
  <si>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</si>
  <si>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</si>
  <si>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</si>
  <si>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</si>
  <si>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</si>
  <si>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</si>
  <si>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</si>
  <si>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</si>
  <si>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</si>
  <si>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</si>
  <si>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</si>
  <si>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</si>
  <si>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</si>
  <si>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</si>
  <si>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</si>
  <si>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</si>
  <si>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</si>
  <si>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</si>
  <si>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</si>
  <si>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</si>
  <si>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</si>
  <si>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</si>
  <si>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</si>
  <si>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</si>
  <si>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</si>
  <si>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</si>
  <si>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</si>
  <si>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</si>
  <si>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</si>
  <si>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</si>
  <si>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</si>
  <si>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</si>
  <si>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</si>
  <si>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</si>
  <si>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</si>
  <si>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</si>
  <si>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</si>
  <si>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</si>
  <si>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</si>
  <si>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</si>
  <si>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</si>
  <si>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</si>
  <si>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</si>
  <si>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</si>
  <si>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</si>
  <si>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</si>
  <si>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</si>
  <si>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</si>
  <si>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東北町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</si>
  <si>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</si>
  <si>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</si>
  <si>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</si>
  <si>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</si>
  <si>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</si>
  <si>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</si>
  <si>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</si>
  <si>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</si>
  <si>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</si>
  <si>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</si>
  <si>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</si>
  <si>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83.73％で横這いに推移しているが、これは一般会計からの繰入金により費用が賄われているためである。収支が安定しているように見受けられるが、将来において、地方債償還金が大幅に増加していくため、収益不足が見込まれる。
　企業債の総収益の割合は、その事業の投資規模を表すもので、当該値は1,255.54％で、これは総収益の12倍の規模である。上水道事業との統合を考えると収益に対する投資規模は2倍であり、投資規模が大きいことが分かる。
　給水に係る費用が給水収益で賄える割合、料金回収率は71.88％で統合する上水道事業とは格差があり、今後料金の調整が必要である。また、地方債償還金の増加により給水原価の増が見込まれることから、料金回収率の益々の低下が予測される。
　大幅な投資により老朽管は少なくなっているが、漏水工事及び工事後の排泥作業により有収率は75.
39％と下降した。今後は、平成29年4月1日に上水道事業と経営統合する予定である。
</t>
    <rPh sb="1" eb="4">
      <t>シュウエキテキ</t>
    </rPh>
    <rPh sb="4" eb="6">
      <t>シュウシ</t>
    </rPh>
    <rPh sb="6" eb="8">
      <t>ヒリツ</t>
    </rPh>
    <rPh sb="16" eb="18">
      <t>ヨコバ</t>
    </rPh>
    <rPh sb="20" eb="22">
      <t>スイイ</t>
    </rPh>
    <rPh sb="31" eb="33">
      <t>イッパン</t>
    </rPh>
    <rPh sb="33" eb="35">
      <t>カイケイ</t>
    </rPh>
    <rPh sb="38" eb="40">
      <t>クリイレ</t>
    </rPh>
    <rPh sb="40" eb="41">
      <t>キン</t>
    </rPh>
    <rPh sb="44" eb="46">
      <t>ヒヨウ</t>
    </rPh>
    <rPh sb="47" eb="48">
      <t>マカナ</t>
    </rPh>
    <rPh sb="59" eb="61">
      <t>シュウシ</t>
    </rPh>
    <rPh sb="62" eb="64">
      <t>アンテイ</t>
    </rPh>
    <rPh sb="71" eb="73">
      <t>ミウ</t>
    </rPh>
    <rPh sb="79" eb="81">
      <t>ショウライ</t>
    </rPh>
    <rPh sb="86" eb="89">
      <t>チホウサイ</t>
    </rPh>
    <rPh sb="89" eb="92">
      <t>ショウカンキン</t>
    </rPh>
    <rPh sb="93" eb="95">
      <t>オオハバ</t>
    </rPh>
    <rPh sb="96" eb="98">
      <t>ゾウカ</t>
    </rPh>
    <rPh sb="105" eb="107">
      <t>シュウエキ</t>
    </rPh>
    <rPh sb="107" eb="109">
      <t>フソク</t>
    </rPh>
    <rPh sb="110" eb="112">
      <t>ミコ</t>
    </rPh>
    <rPh sb="118" eb="120">
      <t>キギョウ</t>
    </rPh>
    <rPh sb="120" eb="121">
      <t>サイ</t>
    </rPh>
    <rPh sb="122" eb="125">
      <t>ソウシュウエキ</t>
    </rPh>
    <rPh sb="126" eb="128">
      <t>ワリアイ</t>
    </rPh>
    <rPh sb="132" eb="134">
      <t>ジギョウ</t>
    </rPh>
    <rPh sb="135" eb="137">
      <t>トウシ</t>
    </rPh>
    <rPh sb="137" eb="139">
      <t>キボ</t>
    </rPh>
    <rPh sb="140" eb="141">
      <t>アラワ</t>
    </rPh>
    <rPh sb="146" eb="148">
      <t>トウガイ</t>
    </rPh>
    <rPh sb="148" eb="149">
      <t>チ</t>
    </rPh>
    <rPh sb="164" eb="167">
      <t>ソウシュウエキ</t>
    </rPh>
    <rPh sb="170" eb="171">
      <t>バイ</t>
    </rPh>
    <rPh sb="172" eb="174">
      <t>キボ</t>
    </rPh>
    <rPh sb="178" eb="181">
      <t>ジョウスイドウ</t>
    </rPh>
    <rPh sb="181" eb="183">
      <t>ジギョウ</t>
    </rPh>
    <rPh sb="185" eb="187">
      <t>トウゴウ</t>
    </rPh>
    <rPh sb="188" eb="189">
      <t>カンガ</t>
    </rPh>
    <rPh sb="192" eb="194">
      <t>シュウエキ</t>
    </rPh>
    <rPh sb="195" eb="196">
      <t>タイ</t>
    </rPh>
    <rPh sb="198" eb="200">
      <t>トウシ</t>
    </rPh>
    <rPh sb="200" eb="202">
      <t>キボ</t>
    </rPh>
    <rPh sb="204" eb="205">
      <t>バイ</t>
    </rPh>
    <rPh sb="209" eb="211">
      <t>トウシ</t>
    </rPh>
    <rPh sb="211" eb="213">
      <t>キボ</t>
    </rPh>
    <rPh sb="214" eb="215">
      <t>オオ</t>
    </rPh>
    <rPh sb="220" eb="221">
      <t>ワ</t>
    </rPh>
    <rPh sb="226" eb="228">
      <t>キュウスイ</t>
    </rPh>
    <rPh sb="229" eb="230">
      <t>カカ</t>
    </rPh>
    <rPh sb="231" eb="233">
      <t>ヒヨウ</t>
    </rPh>
    <rPh sb="234" eb="236">
      <t>キュウスイ</t>
    </rPh>
    <rPh sb="236" eb="238">
      <t>シュウエキ</t>
    </rPh>
    <rPh sb="239" eb="240">
      <t>マカナ</t>
    </rPh>
    <rPh sb="242" eb="244">
      <t>ワリアイ</t>
    </rPh>
    <rPh sb="245" eb="247">
      <t>リョウキン</t>
    </rPh>
    <rPh sb="247" eb="249">
      <t>カイシュウ</t>
    </rPh>
    <rPh sb="249" eb="250">
      <t>リツ</t>
    </rPh>
    <rPh sb="258" eb="260">
      <t>トウゴウ</t>
    </rPh>
    <rPh sb="262" eb="265">
      <t>ジョウスイドウ</t>
    </rPh>
    <rPh sb="265" eb="267">
      <t>ジギョウ</t>
    </rPh>
    <rPh sb="269" eb="271">
      <t>カクサ</t>
    </rPh>
    <rPh sb="275" eb="277">
      <t>コンゴ</t>
    </rPh>
    <rPh sb="277" eb="279">
      <t>リョウキン</t>
    </rPh>
    <rPh sb="280" eb="282">
      <t>チョウセイ</t>
    </rPh>
    <rPh sb="283" eb="285">
      <t>ヒツヨウ</t>
    </rPh>
    <rPh sb="292" eb="295">
      <t>チホウサイ</t>
    </rPh>
    <rPh sb="295" eb="298">
      <t>ショウカンキン</t>
    </rPh>
    <rPh sb="299" eb="301">
      <t>ゾウカ</t>
    </rPh>
    <rPh sb="304" eb="306">
      <t>キュウスイ</t>
    </rPh>
    <rPh sb="306" eb="308">
      <t>ゲンカ</t>
    </rPh>
    <rPh sb="309" eb="310">
      <t>ゾウ</t>
    </rPh>
    <rPh sb="311" eb="313">
      <t>ミコ</t>
    </rPh>
    <rPh sb="321" eb="323">
      <t>リョウキン</t>
    </rPh>
    <rPh sb="323" eb="325">
      <t>カイシュウ</t>
    </rPh>
    <rPh sb="325" eb="326">
      <t>リツ</t>
    </rPh>
    <rPh sb="327" eb="329">
      <t>マスマス</t>
    </rPh>
    <rPh sb="330" eb="332">
      <t>テイカ</t>
    </rPh>
    <rPh sb="333" eb="335">
      <t>ヨソク</t>
    </rPh>
    <rPh sb="341" eb="343">
      <t>オオハバ</t>
    </rPh>
    <rPh sb="344" eb="346">
      <t>トウシ</t>
    </rPh>
    <rPh sb="349" eb="351">
      <t>ロウキュウ</t>
    </rPh>
    <rPh sb="351" eb="352">
      <t>カン</t>
    </rPh>
    <rPh sb="353" eb="354">
      <t>スク</t>
    </rPh>
    <rPh sb="363" eb="365">
      <t>ロウスイ</t>
    </rPh>
    <rPh sb="365" eb="367">
      <t>コウジ</t>
    </rPh>
    <rPh sb="367" eb="368">
      <t>オヨ</t>
    </rPh>
    <rPh sb="369" eb="371">
      <t>コウジ</t>
    </rPh>
    <rPh sb="371" eb="372">
      <t>ゴ</t>
    </rPh>
    <phoneticPr fontId="4"/>
  </si>
  <si>
    <t>　大規模な投資により、老朽管の更新が行われたため、老朽管は少なくなっているが、引き続き残存する老朽管2,876ｍの更新に取り組んでいく必要がある。</t>
    <rPh sb="1" eb="4">
      <t>ダイキボ</t>
    </rPh>
    <rPh sb="5" eb="7">
      <t>トウシ</t>
    </rPh>
    <rPh sb="11" eb="13">
      <t>ロウキュウ</t>
    </rPh>
    <rPh sb="13" eb="14">
      <t>カン</t>
    </rPh>
    <rPh sb="15" eb="17">
      <t>コウシン</t>
    </rPh>
    <rPh sb="18" eb="19">
      <t>オコナ</t>
    </rPh>
    <rPh sb="25" eb="27">
      <t>ロウキュウ</t>
    </rPh>
    <rPh sb="27" eb="28">
      <t>カン</t>
    </rPh>
    <rPh sb="29" eb="30">
      <t>スク</t>
    </rPh>
    <rPh sb="39" eb="40">
      <t>ヒ</t>
    </rPh>
    <rPh sb="41" eb="42">
      <t>ツヅ</t>
    </rPh>
    <rPh sb="43" eb="45">
      <t>ザンゾン</t>
    </rPh>
    <rPh sb="47" eb="49">
      <t>ロウキュウ</t>
    </rPh>
    <rPh sb="49" eb="50">
      <t>カン</t>
    </rPh>
    <rPh sb="57" eb="59">
      <t>コウシン</t>
    </rPh>
    <rPh sb="60" eb="61">
      <t>ト</t>
    </rPh>
    <rPh sb="62" eb="63">
      <t>ク</t>
    </rPh>
    <rPh sb="67" eb="69">
      <t>ヒツヨウ</t>
    </rPh>
    <phoneticPr fontId="4"/>
  </si>
  <si>
    <t>　過去に建設改良するにあたり、事業費を地方債によってのみ賄ってきた経緯により、企業債残高対給水収益比率が高い。上水道事業と統合する時点で、料金収入の大幅な格差があり、料金体系の検討が必要となる。</t>
    <rPh sb="1" eb="3">
      <t>カコ</t>
    </rPh>
    <rPh sb="4" eb="6">
      <t>ケンセツ</t>
    </rPh>
    <rPh sb="6" eb="8">
      <t>カイリョウ</t>
    </rPh>
    <rPh sb="15" eb="18">
      <t>ジギョウヒ</t>
    </rPh>
    <rPh sb="19" eb="22">
      <t>チホウサイ</t>
    </rPh>
    <rPh sb="28" eb="29">
      <t>マカナ</t>
    </rPh>
    <rPh sb="33" eb="35">
      <t>ケイイ</t>
    </rPh>
    <rPh sb="39" eb="41">
      <t>キギョウ</t>
    </rPh>
    <rPh sb="41" eb="42">
      <t>サイ</t>
    </rPh>
    <rPh sb="42" eb="44">
      <t>ザンダカ</t>
    </rPh>
    <rPh sb="44" eb="45">
      <t>タイ</t>
    </rPh>
    <rPh sb="45" eb="47">
      <t>キュウスイ</t>
    </rPh>
    <rPh sb="47" eb="49">
      <t>シュウエキ</t>
    </rPh>
    <rPh sb="49" eb="51">
      <t>ヒリツ</t>
    </rPh>
    <rPh sb="52" eb="53">
      <t>タカ</t>
    </rPh>
    <rPh sb="55" eb="58">
      <t>ジョウスイドウ</t>
    </rPh>
    <rPh sb="58" eb="60">
      <t>ジギョウ</t>
    </rPh>
    <rPh sb="61" eb="63">
      <t>トウゴウ</t>
    </rPh>
    <rPh sb="65" eb="67">
      <t>ジテン</t>
    </rPh>
    <rPh sb="69" eb="71">
      <t>リョウキン</t>
    </rPh>
    <rPh sb="71" eb="73">
      <t>シュウニュウ</t>
    </rPh>
    <rPh sb="74" eb="76">
      <t>オオハバ</t>
    </rPh>
    <rPh sb="77" eb="79">
      <t>カクサ</t>
    </rPh>
    <rPh sb="83" eb="85">
      <t>リョウキン</t>
    </rPh>
    <rPh sb="85" eb="87">
      <t>タイケイ</t>
    </rPh>
    <rPh sb="88" eb="90">
      <t>ケントウ</t>
    </rPh>
    <rPh sb="91" eb="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</si>
</sst>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1.72</c:v>
                </c:pt>
                <c:pt idx="1">
                  <c:v>3.87</c:v>
                </c:pt>
                <c:pt idx="2">
                  <c:v>1.1200000000000001</c:v>
                </c:pt>
                <c:pt idx="3">
                  <c:v>0.46</c:v>
                </c:pt>
                <c:pt idx="4" formatCode="#,##0.00;&quot;△&quot;#,##0.00">
                  <c:v>0</c:v>
                </c:pt>
              </c:numCache>
            </c:numRef>
          </c:val>
        </c:ser>
        <c:dLbls>
          <c:showLegendKey val="0"/>
          <c:showVal val="0"/>
          <c:showCatName val="0"/>
          <c:showSerName val="0"/>
          <c:showPercent val="0"/>
          <c:showBubbleSize val="0"/>
        </c:dLbls>
        <c:gapWidth val="150"/>
        <c:axId val="260843360"/>
        <c:axId val="2608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260843360"/>
        <c:axId val="260843744"/>
      </c:lineChart>
      <c:dateAx>
        <c:axId val="260843360"/>
        <c:scaling>
          <c:orientation val="minMax"/>
        </c:scaling>
        <c:delete val="1"/>
        <c:axPos val="b"/>
        <c:numFmt formatCode="ge" sourceLinked="1"/>
        <c:majorTickMark val="none"/>
        <c:minorTickMark val="none"/>
        <c:tickLblPos val="none"/>
        <c:crossAx val="260843744"/>
        <c:crosses val="autoZero"/>
        <c:auto val="1"/>
        <c:lblOffset val="100"/>
        <c:baseTimeUnit val="years"/>
      </c:dateAx>
      <c:valAx>
        <c:axId val="2608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8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71.290000000000006</c:v>
                </c:pt>
                <c:pt idx="1">
                  <c:v>71.06</c:v>
                </c:pt>
                <c:pt idx="2">
                  <c:v>73.38</c:v>
                </c:pt>
                <c:pt idx="3">
                  <c:v>71.09</c:v>
                </c:pt>
                <c:pt idx="4">
                  <c:v>71.06</c:v>
                </c:pt>
              </c:numCache>
            </c:numRef>
          </c:val>
        </c:ser>
        <c:dLbls>
          <c:showLegendKey val="0"/>
          <c:showVal val="0"/>
          <c:showCatName val="0"/>
          <c:showSerName val="0"/>
          <c:showPercent val="0"/>
          <c:showBubbleSize val="0"/>
        </c:dLbls>
        <c:gapWidth val="150"/>
        <c:axId val="261633552"/>
        <c:axId val="26163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261633552"/>
        <c:axId val="261631592"/>
      </c:lineChart>
      <c:dateAx>
        <c:axId val="261633552"/>
        <c:scaling>
          <c:orientation val="minMax"/>
        </c:scaling>
        <c:delete val="1"/>
        <c:axPos val="b"/>
        <c:numFmt formatCode="ge" sourceLinked="1"/>
        <c:majorTickMark val="none"/>
        <c:minorTickMark val="none"/>
        <c:tickLblPos val="none"/>
        <c:crossAx val="261631592"/>
        <c:crosses val="autoZero"/>
        <c:auto val="1"/>
        <c:lblOffset val="100"/>
        <c:baseTimeUnit val="years"/>
      </c:dateAx>
      <c:valAx>
        <c:axId val="26163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63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78.900000000000006</c:v>
                </c:pt>
                <c:pt idx="1">
                  <c:v>79.14</c:v>
                </c:pt>
                <c:pt idx="2">
                  <c:v>75.989999999999995</c:v>
                </c:pt>
                <c:pt idx="3">
                  <c:v>76.69</c:v>
                </c:pt>
                <c:pt idx="4">
                  <c:v>75.39</c:v>
                </c:pt>
              </c:numCache>
            </c:numRef>
          </c:val>
        </c:ser>
        <c:dLbls>
          <c:showLegendKey val="0"/>
          <c:showVal val="0"/>
          <c:showCatName val="0"/>
          <c:showSerName val="0"/>
          <c:showPercent val="0"/>
          <c:showBubbleSize val="0"/>
        </c:dLbls>
        <c:gapWidth val="150"/>
        <c:axId val="261859344"/>
        <c:axId val="26185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261859344"/>
        <c:axId val="261858952"/>
      </c:lineChart>
      <c:dateAx>
        <c:axId val="261859344"/>
        <c:scaling>
          <c:orientation val="minMax"/>
        </c:scaling>
        <c:delete val="1"/>
        <c:axPos val="b"/>
        <c:numFmt formatCode="ge" sourceLinked="1"/>
        <c:majorTickMark val="none"/>
        <c:minorTickMark val="none"/>
        <c:tickLblPos val="none"/>
        <c:crossAx val="261858952"/>
        <c:crosses val="autoZero"/>
        <c:auto val="1"/>
        <c:lblOffset val="100"/>
        <c:baseTimeUnit val="years"/>
      </c:dateAx>
      <c:valAx>
        <c:axId val="26185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85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82.22</c:v>
                </c:pt>
                <c:pt idx="1">
                  <c:v>87.18</c:v>
                </c:pt>
                <c:pt idx="2">
                  <c:v>84.61</c:v>
                </c:pt>
                <c:pt idx="3">
                  <c:v>87</c:v>
                </c:pt>
                <c:pt idx="4">
                  <c:v>83.73</c:v>
                </c:pt>
              </c:numCache>
            </c:numRef>
          </c:val>
        </c:ser>
        <c:dLbls>
          <c:showLegendKey val="0"/>
          <c:showVal val="0"/>
          <c:showCatName val="0"/>
          <c:showSerName val="0"/>
          <c:showPercent val="0"/>
          <c:showBubbleSize val="0"/>
        </c:dLbls>
        <c:gapWidth val="150"/>
        <c:axId val="261458032"/>
        <c:axId val="26145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261458032"/>
        <c:axId val="261458416"/>
      </c:lineChart>
      <c:dateAx>
        <c:axId val="261458032"/>
        <c:scaling>
          <c:orientation val="minMax"/>
        </c:scaling>
        <c:delete val="1"/>
        <c:axPos val="b"/>
        <c:numFmt formatCode="ge" sourceLinked="1"/>
        <c:majorTickMark val="none"/>
        <c:minorTickMark val="none"/>
        <c:tickLblPos val="none"/>
        <c:crossAx val="261458416"/>
        <c:crosses val="autoZero"/>
        <c:auto val="1"/>
        <c:lblOffset val="100"/>
        <c:baseTimeUnit val="years"/>
      </c:dateAx>
      <c:valAx>
        <c:axId val="26145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45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542744"/>
        <c:axId val="26154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542744"/>
        <c:axId val="261543128"/>
      </c:lineChart>
      <c:dateAx>
        <c:axId val="261542744"/>
        <c:scaling>
          <c:orientation val="minMax"/>
        </c:scaling>
        <c:delete val="1"/>
        <c:axPos val="b"/>
        <c:numFmt formatCode="ge" sourceLinked="1"/>
        <c:majorTickMark val="none"/>
        <c:minorTickMark val="none"/>
        <c:tickLblPos val="none"/>
        <c:crossAx val="261543128"/>
        <c:crosses val="autoZero"/>
        <c:auto val="1"/>
        <c:lblOffset val="100"/>
        <c:baseTimeUnit val="years"/>
      </c:dateAx>
      <c:valAx>
        <c:axId val="26154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54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645584"/>
        <c:axId val="26165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645584"/>
        <c:axId val="261650064"/>
      </c:lineChart>
      <c:dateAx>
        <c:axId val="261645584"/>
        <c:scaling>
          <c:orientation val="minMax"/>
        </c:scaling>
        <c:delete val="1"/>
        <c:axPos val="b"/>
        <c:numFmt formatCode="ge" sourceLinked="1"/>
        <c:majorTickMark val="none"/>
        <c:minorTickMark val="none"/>
        <c:tickLblPos val="none"/>
        <c:crossAx val="261650064"/>
        <c:crosses val="autoZero"/>
        <c:auto val="1"/>
        <c:lblOffset val="100"/>
        <c:baseTimeUnit val="years"/>
      </c:dateAx>
      <c:valAx>
        <c:axId val="26165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64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631984"/>
        <c:axId val="26163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631984"/>
        <c:axId val="261632376"/>
      </c:lineChart>
      <c:dateAx>
        <c:axId val="261631984"/>
        <c:scaling>
          <c:orientation val="minMax"/>
        </c:scaling>
        <c:delete val="1"/>
        <c:axPos val="b"/>
        <c:numFmt formatCode="ge" sourceLinked="1"/>
        <c:majorTickMark val="none"/>
        <c:minorTickMark val="none"/>
        <c:tickLblPos val="none"/>
        <c:crossAx val="261632376"/>
        <c:crosses val="autoZero"/>
        <c:auto val="1"/>
        <c:lblOffset val="100"/>
        <c:baseTimeUnit val="years"/>
      </c:dateAx>
      <c:valAx>
        <c:axId val="26163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63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633944"/>
        <c:axId val="2616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633944"/>
        <c:axId val="261634336"/>
      </c:lineChart>
      <c:dateAx>
        <c:axId val="261633944"/>
        <c:scaling>
          <c:orientation val="minMax"/>
        </c:scaling>
        <c:delete val="1"/>
        <c:axPos val="b"/>
        <c:numFmt formatCode="ge" sourceLinked="1"/>
        <c:majorTickMark val="none"/>
        <c:minorTickMark val="none"/>
        <c:tickLblPos val="none"/>
        <c:crossAx val="261634336"/>
        <c:crosses val="autoZero"/>
        <c:auto val="1"/>
        <c:lblOffset val="100"/>
        <c:baseTimeUnit val="years"/>
      </c:dateAx>
      <c:valAx>
        <c:axId val="2616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63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1242.7</c:v>
                </c:pt>
                <c:pt idx="1">
                  <c:v>1242.4000000000001</c:v>
                </c:pt>
                <c:pt idx="2">
                  <c:v>1269.8</c:v>
                </c:pt>
                <c:pt idx="3">
                  <c:v>1295.9100000000001</c:v>
                </c:pt>
                <c:pt idx="4">
                  <c:v>1255.54</c:v>
                </c:pt>
              </c:numCache>
            </c:numRef>
          </c:val>
        </c:ser>
        <c:dLbls>
          <c:showLegendKey val="0"/>
          <c:showVal val="0"/>
          <c:showCatName val="0"/>
          <c:showSerName val="0"/>
          <c:showPercent val="0"/>
          <c:showBubbleSize val="0"/>
        </c:dLbls>
        <c:gapWidth val="150"/>
        <c:axId val="262013024"/>
        <c:axId val="262013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262013024"/>
        <c:axId val="262013416"/>
      </c:lineChart>
      <c:dateAx>
        <c:axId val="262013024"/>
        <c:scaling>
          <c:orientation val="minMax"/>
        </c:scaling>
        <c:delete val="1"/>
        <c:axPos val="b"/>
        <c:numFmt formatCode="ge" sourceLinked="1"/>
        <c:majorTickMark val="none"/>
        <c:minorTickMark val="none"/>
        <c:tickLblPos val="none"/>
        <c:crossAx val="262013416"/>
        <c:crosses val="autoZero"/>
        <c:auto val="1"/>
        <c:lblOffset val="100"/>
        <c:baseTimeUnit val="years"/>
      </c:dateAx>
      <c:valAx>
        <c:axId val="26201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0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70.56</c:v>
                </c:pt>
                <c:pt idx="1">
                  <c:v>68.84</c:v>
                </c:pt>
                <c:pt idx="2">
                  <c:v>73.319999999999993</c:v>
                </c:pt>
                <c:pt idx="3">
                  <c:v>76.36</c:v>
                </c:pt>
                <c:pt idx="4">
                  <c:v>71.88</c:v>
                </c:pt>
              </c:numCache>
            </c:numRef>
          </c:val>
        </c:ser>
        <c:dLbls>
          <c:showLegendKey val="0"/>
          <c:showVal val="0"/>
          <c:showCatName val="0"/>
          <c:showSerName val="0"/>
          <c:showPercent val="0"/>
          <c:showBubbleSize val="0"/>
        </c:dLbls>
        <c:gapWidth val="150"/>
        <c:axId val="262014592"/>
        <c:axId val="26201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262014592"/>
        <c:axId val="262014984"/>
      </c:lineChart>
      <c:dateAx>
        <c:axId val="262014592"/>
        <c:scaling>
          <c:orientation val="minMax"/>
        </c:scaling>
        <c:delete val="1"/>
        <c:axPos val="b"/>
        <c:numFmt formatCode="ge" sourceLinked="1"/>
        <c:majorTickMark val="none"/>
        <c:minorTickMark val="none"/>
        <c:tickLblPos val="none"/>
        <c:crossAx val="262014984"/>
        <c:crosses val="autoZero"/>
        <c:auto val="1"/>
        <c:lblOffset val="100"/>
        <c:baseTimeUnit val="years"/>
      </c:dateAx>
      <c:valAx>
        <c:axId val="26201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0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201.13</c:v>
                </c:pt>
                <c:pt idx="1">
                  <c:v>214.92</c:v>
                </c:pt>
                <c:pt idx="2">
                  <c:v>204.74</c:v>
                </c:pt>
                <c:pt idx="3">
                  <c:v>201.69</c:v>
                </c:pt>
                <c:pt idx="4">
                  <c:v>217.95</c:v>
                </c:pt>
              </c:numCache>
            </c:numRef>
          </c:val>
        </c:ser>
        <c:dLbls>
          <c:showLegendKey val="0"/>
          <c:showVal val="0"/>
          <c:showCatName val="0"/>
          <c:showSerName val="0"/>
          <c:showPercent val="0"/>
          <c:showBubbleSize val="0"/>
        </c:dLbls>
        <c:gapWidth val="150"/>
        <c:axId val="261856992"/>
        <c:axId val="26185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261856992"/>
        <c:axId val="261857384"/>
      </c:lineChart>
      <c:dateAx>
        <c:axId val="261856992"/>
        <c:scaling>
          <c:orientation val="minMax"/>
        </c:scaling>
        <c:delete val="1"/>
        <c:axPos val="b"/>
        <c:numFmt formatCode="ge" sourceLinked="1"/>
        <c:majorTickMark val="none"/>
        <c:minorTickMark val="none"/>
        <c:tickLblPos val="none"/>
        <c:crossAx val="261857384"/>
        <c:crosses val="autoZero"/>
        <c:auto val="1"/>
        <c:lblOffset val="100"/>
        <c:baseTimeUnit val="years"/>
      </c:dateAx>
      <c:valAx>
        <c:axId val="26185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8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W1"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青森県　東北町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18550</v>
      </c>
      <c r="AJ8" s="74"/>
      <c r="AK8" s="74"/>
      <c r="AL8" s="74"/>
      <c r="AM8" s="74"/>
      <c r="AN8" s="74"/>
      <c r="AO8" s="74"/>
      <c r="AP8" s="75"/>
      <c r="AQ8" s="56">
        <f>データ!R6</f>
        <v>326.5</v>
      </c>
      <c r="AR8" s="56"/>
      <c r="AS8" s="56"/>
      <c r="AT8" s="56"/>
      <c r="AU8" s="56"/>
      <c r="AV8" s="56"/>
      <c r="AW8" s="56"/>
      <c r="AX8" s="56"/>
      <c r="AY8" s="56">
        <f>データ!S6</f>
        <v>56.81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x14ac:dyDescent="0.15">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x14ac:dyDescent="0.15">
      <c r="A10" s="2"/>
      <c r="B10" s="56" t="str">
        <f>データ!M6</f>
        <v>-</v>
      </c>
      <c r="C10" s="56"/>
      <c r="D10" s="56"/>
      <c r="E10" s="56"/>
      <c r="F10" s="56"/>
      <c r="G10" s="56"/>
      <c r="H10" s="56"/>
      <c r="I10" s="56"/>
      <c r="J10" s="56" t="str">
        <f>データ!N6</f>
        <v>該当数値なし</v>
      </c>
      <c r="K10" s="56"/>
      <c r="L10" s="56"/>
      <c r="M10" s="56"/>
      <c r="N10" s="56"/>
      <c r="O10" s="56"/>
      <c r="P10" s="56"/>
      <c r="Q10" s="56"/>
      <c r="R10" s="56">
        <f>データ!O6</f>
        <v>48.88</v>
      </c>
      <c r="S10" s="56"/>
      <c r="T10" s="56"/>
      <c r="U10" s="56"/>
      <c r="V10" s="56"/>
      <c r="W10" s="56"/>
      <c r="X10" s="56"/>
      <c r="Y10" s="56"/>
      <c r="Z10" s="64">
        <f>データ!P6</f>
        <v>2808</v>
      </c>
      <c r="AA10" s="64"/>
      <c r="AB10" s="64"/>
      <c r="AC10" s="64"/>
      <c r="AD10" s="64"/>
      <c r="AE10" s="64"/>
      <c r="AF10" s="64"/>
      <c r="AG10" s="64"/>
      <c r="AH10" s="2"/>
      <c r="AI10" s="64">
        <f>データ!T6</f>
        <v>9008</v>
      </c>
      <c r="AJ10" s="64"/>
      <c r="AK10" s="64"/>
      <c r="AL10" s="64"/>
      <c r="AM10" s="64"/>
      <c r="AN10" s="64"/>
      <c r="AO10" s="64"/>
      <c r="AP10" s="64"/>
      <c r="AQ10" s="56">
        <f>データ!U6</f>
        <v>95.23</v>
      </c>
      <c r="AR10" s="56"/>
      <c r="AS10" s="56"/>
      <c r="AT10" s="56"/>
      <c r="AU10" s="56"/>
      <c r="AV10" s="56"/>
      <c r="AW10" s="56"/>
      <c r="AX10" s="56"/>
      <c r="AY10" s="56">
        <f>データ!V6</f>
        <v>94.59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24082</v>
      </c>
      <c r="D6" s="31">
        <f t="shared" si="3"/>
        <v>47</v>
      </c>
      <c r="E6" s="31">
        <f t="shared" si="3"/>
        <v>1</v>
      </c>
      <c r="F6" s="31">
        <f t="shared" si="3"/>
        <v>0</v>
      </c>
      <c r="G6" s="31">
        <f t="shared" si="3"/>
        <v>0</v>
      </c>
      <c r="H6" s="31" t="str">
        <f t="shared" si="3"/>
        <v>青森県　東北町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48.88</v>
      </c>
      <c r="P6" s="32">
        <f t="shared" si="3"/>
        <v>2808</v>
      </c>
      <c r="Q6" s="32">
        <f t="shared" si="3"/>
        <v>18550</v>
      </c>
      <c r="R6" s="32">
        <f t="shared" si="3"/>
        <v>326.5</v>
      </c>
      <c r="S6" s="32">
        <f t="shared" si="3"/>
        <v>56.81</v>
      </c>
      <c r="T6" s="32">
        <f t="shared" si="3"/>
        <v>9008</v>
      </c>
      <c r="U6" s="32">
        <f t="shared" si="3"/>
        <v>95.23</v>
      </c>
      <c r="V6" s="32">
        <f t="shared" si="3"/>
        <v>94.59</v>
      </c>
      <c r="W6" s="33">
        <f>IF(W7="",NA(),W7)</f>
        <v>82.22</v>
      </c>
      <c r="X6" s="33">
        <f t="shared" ref="X6:AF6" si="4">IF(X7="",NA(),X7)</f>
        <v>87.18</v>
      </c>
      <c r="Y6" s="33">
        <f t="shared" si="4"/>
        <v>84.61</v>
      </c>
      <c r="Z6" s="33">
        <f t="shared" si="4"/>
        <v>87</v>
      </c>
      <c r="AA6" s="33">
        <f t="shared" si="4"/>
        <v>83.73</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1242.7</v>
      </c>
      <c r="BE6" s="33">
        <f t="shared" ref="BE6:BM6" si="7">IF(BE7="",NA(),BE7)</f>
        <v>1242.4000000000001</v>
      </c>
      <c r="BF6" s="33">
        <f t="shared" si="7"/>
        <v>1269.8</v>
      </c>
      <c r="BG6" s="33">
        <f t="shared" si="7"/>
        <v>1295.9100000000001</v>
      </c>
      <c r="BH6" s="33">
        <f t="shared" si="7"/>
        <v>1255.54</v>
      </c>
      <c r="BI6" s="33">
        <f t="shared" si="7"/>
        <v>1168.8</v>
      </c>
      <c r="BJ6" s="33">
        <f t="shared" si="7"/>
        <v>1158.82</v>
      </c>
      <c r="BK6" s="33">
        <f t="shared" si="7"/>
        <v>1167.7</v>
      </c>
      <c r="BL6" s="33">
        <f t="shared" si="7"/>
        <v>1228.58</v>
      </c>
      <c r="BM6" s="33">
        <f t="shared" si="7"/>
        <v>1280.18</v>
      </c>
      <c r="BN6" s="32" t="str">
        <f>IF(BN7="","",IF(BN7="-","【-】","【"&amp;SUBSTITUTE(TEXT(BN7,"#,##0.00"),"-","△")&amp;"】"))</f>
        <v>【1,242.90】</v>
      </c>
      <c r="BO6" s="33">
        <f>IF(BO7="",NA(),BO7)</f>
        <v>70.56</v>
      </c>
      <c r="BP6" s="33">
        <f t="shared" ref="BP6:BX6" si="8">IF(BP7="",NA(),BP7)</f>
        <v>68.84</v>
      </c>
      <c r="BQ6" s="33">
        <f t="shared" si="8"/>
        <v>73.319999999999993</v>
      </c>
      <c r="BR6" s="33">
        <f t="shared" si="8"/>
        <v>76.36</v>
      </c>
      <c r="BS6" s="33">
        <f t="shared" si="8"/>
        <v>71.88</v>
      </c>
      <c r="BT6" s="33">
        <f t="shared" si="8"/>
        <v>56.44</v>
      </c>
      <c r="BU6" s="33">
        <f t="shared" si="8"/>
        <v>55.6</v>
      </c>
      <c r="BV6" s="33">
        <f t="shared" si="8"/>
        <v>54.43</v>
      </c>
      <c r="BW6" s="33">
        <f t="shared" si="8"/>
        <v>53.81</v>
      </c>
      <c r="BX6" s="33">
        <f t="shared" si="8"/>
        <v>53.62</v>
      </c>
      <c r="BY6" s="32" t="str">
        <f>IF(BY7="","",IF(BY7="-","【-】","【"&amp;SUBSTITUTE(TEXT(BY7,"#,##0.00"),"-","△")&amp;"】"))</f>
        <v>【33.35】</v>
      </c>
      <c r="BZ6" s="33">
        <f>IF(BZ7="",NA(),BZ7)</f>
        <v>201.13</v>
      </c>
      <c r="CA6" s="33">
        <f t="shared" ref="CA6:CI6" si="9">IF(CA7="",NA(),CA7)</f>
        <v>214.92</v>
      </c>
      <c r="CB6" s="33">
        <f t="shared" si="9"/>
        <v>204.74</v>
      </c>
      <c r="CC6" s="33">
        <f t="shared" si="9"/>
        <v>201.69</v>
      </c>
      <c r="CD6" s="33">
        <f t="shared" si="9"/>
        <v>217.95</v>
      </c>
      <c r="CE6" s="33">
        <f t="shared" si="9"/>
        <v>270.7</v>
      </c>
      <c r="CF6" s="33">
        <f t="shared" si="9"/>
        <v>275.86</v>
      </c>
      <c r="CG6" s="33">
        <f t="shared" si="9"/>
        <v>279.8</v>
      </c>
      <c r="CH6" s="33">
        <f t="shared" si="9"/>
        <v>284.64999999999998</v>
      </c>
      <c r="CI6" s="33">
        <f t="shared" si="9"/>
        <v>287.7</v>
      </c>
      <c r="CJ6" s="32" t="str">
        <f>IF(CJ7="","",IF(CJ7="-","【-】","【"&amp;SUBSTITUTE(TEXT(CJ7,"#,##0.00"),"-","△")&amp;"】"))</f>
        <v>【524.69】</v>
      </c>
      <c r="CK6" s="33">
        <f>IF(CK7="",NA(),CK7)</f>
        <v>71.290000000000006</v>
      </c>
      <c r="CL6" s="33">
        <f t="shared" ref="CL6:CT6" si="10">IF(CL7="",NA(),CL7)</f>
        <v>71.06</v>
      </c>
      <c r="CM6" s="33">
        <f t="shared" si="10"/>
        <v>73.38</v>
      </c>
      <c r="CN6" s="33">
        <f t="shared" si="10"/>
        <v>71.09</v>
      </c>
      <c r="CO6" s="33">
        <f t="shared" si="10"/>
        <v>71.06</v>
      </c>
      <c r="CP6" s="33">
        <f t="shared" si="10"/>
        <v>59.84</v>
      </c>
      <c r="CQ6" s="33">
        <f t="shared" si="10"/>
        <v>60.66</v>
      </c>
      <c r="CR6" s="33">
        <f t="shared" si="10"/>
        <v>60.17</v>
      </c>
      <c r="CS6" s="33">
        <f t="shared" si="10"/>
        <v>58.96</v>
      </c>
      <c r="CT6" s="33">
        <f t="shared" si="10"/>
        <v>58.1</v>
      </c>
      <c r="CU6" s="32" t="str">
        <f>IF(CU7="","",IF(CU7="-","【-】","【"&amp;SUBSTITUTE(TEXT(CU7,"#,##0.00"),"-","△")&amp;"】"))</f>
        <v>【57.58】</v>
      </c>
      <c r="CV6" s="33">
        <f>IF(CV7="",NA(),CV7)</f>
        <v>78.900000000000006</v>
      </c>
      <c r="CW6" s="33">
        <f t="shared" ref="CW6:DE6" si="11">IF(CW7="",NA(),CW7)</f>
        <v>79.14</v>
      </c>
      <c r="CX6" s="33">
        <f t="shared" si="11"/>
        <v>75.989999999999995</v>
      </c>
      <c r="CY6" s="33">
        <f t="shared" si="11"/>
        <v>76.69</v>
      </c>
      <c r="CZ6" s="33">
        <f t="shared" si="11"/>
        <v>75.39</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1.72</v>
      </c>
      <c r="ED6" s="33">
        <f t="shared" ref="ED6:EL6" si="14">IF(ED7="",NA(),ED7)</f>
        <v>3.87</v>
      </c>
      <c r="EE6" s="33">
        <f t="shared" si="14"/>
        <v>1.1200000000000001</v>
      </c>
      <c r="EF6" s="33">
        <f t="shared" si="14"/>
        <v>0.46</v>
      </c>
      <c r="EG6" s="32">
        <f t="shared" si="14"/>
        <v>0</v>
      </c>
      <c r="EH6" s="33">
        <f t="shared" si="14"/>
        <v>1.08</v>
      </c>
      <c r="EI6" s="33">
        <f t="shared" si="14"/>
        <v>0.69</v>
      </c>
      <c r="EJ6" s="33">
        <f t="shared" si="14"/>
        <v>0.89</v>
      </c>
      <c r="EK6" s="33">
        <f t="shared" si="14"/>
        <v>0.98</v>
      </c>
      <c r="EL6" s="33">
        <f t="shared" si="14"/>
        <v>0.76</v>
      </c>
      <c r="EM6" s="32" t="str">
        <f>IF(EM7="","",IF(EM7="-","【-】","【"&amp;SUBSTITUTE(TEXT(EM7,"#,##0.00"),"-","△")&amp;"】"))</f>
        <v>【0.71】</v>
      </c>
    </row>
    <row r="7" spans="1:143" s="34" customFormat="1" x14ac:dyDescent="0.15">
      <c r="A7" s="26"/>
      <c r="B7" s="35">
        <v>2015</v>
      </c>
      <c r="C7" s="35">
        <v>24082</v>
      </c>
      <c r="D7" s="35">
        <v>47</v>
      </c>
      <c r="E7" s="35">
        <v>1</v>
      </c>
      <c r="F7" s="35">
        <v>0</v>
      </c>
      <c r="G7" s="35">
        <v>0</v>
      </c>
      <c r="H7" s="35" t="s">
        <v>93</v>
      </c>
      <c r="I7" s="35" t="s">
        <v>94</v>
      </c>
      <c r="J7" s="35" t="s">
        <v>95</v>
      </c>
      <c r="K7" s="35" t="s">
        <v>96</v>
      </c>
      <c r="L7" s="35" t="s">
        <v>97</v>
      </c>
      <c r="M7" s="36" t="s">
        <v>98</v>
      </c>
      <c r="N7" s="36" t="s">
        <v>99</v>
      </c>
      <c r="O7" s="36">
        <v>48.88</v>
      </c>
      <c r="P7" s="36">
        <v>2808</v>
      </c>
      <c r="Q7" s="36">
        <v>18550</v>
      </c>
      <c r="R7" s="36">
        <v>326.5</v>
      </c>
      <c r="S7" s="36">
        <v>56.81</v>
      </c>
      <c r="T7" s="36">
        <v>9008</v>
      </c>
      <c r="U7" s="36">
        <v>95.23</v>
      </c>
      <c r="V7" s="36">
        <v>94.59</v>
      </c>
      <c r="W7" s="36">
        <v>82.22</v>
      </c>
      <c r="X7" s="36">
        <v>87.18</v>
      </c>
      <c r="Y7" s="36">
        <v>84.61</v>
      </c>
      <c r="Z7" s="36">
        <v>87</v>
      </c>
      <c r="AA7" s="36">
        <v>83.73</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1242.7</v>
      </c>
      <c r="BE7" s="36">
        <v>1242.4000000000001</v>
      </c>
      <c r="BF7" s="36">
        <v>1269.8</v>
      </c>
      <c r="BG7" s="36">
        <v>1295.9100000000001</v>
      </c>
      <c r="BH7" s="36">
        <v>1255.54</v>
      </c>
      <c r="BI7" s="36">
        <v>1168.8</v>
      </c>
      <c r="BJ7" s="36">
        <v>1158.82</v>
      </c>
      <c r="BK7" s="36">
        <v>1167.7</v>
      </c>
      <c r="BL7" s="36">
        <v>1228.58</v>
      </c>
      <c r="BM7" s="36">
        <v>1280.18</v>
      </c>
      <c r="BN7" s="36">
        <v>1242.9000000000001</v>
      </c>
      <c r="BO7" s="36">
        <v>70.56</v>
      </c>
      <c r="BP7" s="36">
        <v>68.84</v>
      </c>
      <c r="BQ7" s="36">
        <v>73.319999999999993</v>
      </c>
      <c r="BR7" s="36">
        <v>76.36</v>
      </c>
      <c r="BS7" s="36">
        <v>71.88</v>
      </c>
      <c r="BT7" s="36">
        <v>56.44</v>
      </c>
      <c r="BU7" s="36">
        <v>55.6</v>
      </c>
      <c r="BV7" s="36">
        <v>54.43</v>
      </c>
      <c r="BW7" s="36">
        <v>53.81</v>
      </c>
      <c r="BX7" s="36">
        <v>53.62</v>
      </c>
      <c r="BY7" s="36">
        <v>33.35</v>
      </c>
      <c r="BZ7" s="36">
        <v>201.13</v>
      </c>
      <c r="CA7" s="36">
        <v>214.92</v>
      </c>
      <c r="CB7" s="36">
        <v>204.74</v>
      </c>
      <c r="CC7" s="36">
        <v>201.69</v>
      </c>
      <c r="CD7" s="36">
        <v>217.95</v>
      </c>
      <c r="CE7" s="36">
        <v>270.7</v>
      </c>
      <c r="CF7" s="36">
        <v>275.86</v>
      </c>
      <c r="CG7" s="36">
        <v>279.8</v>
      </c>
      <c r="CH7" s="36">
        <v>284.64999999999998</v>
      </c>
      <c r="CI7" s="36">
        <v>287.7</v>
      </c>
      <c r="CJ7" s="36">
        <v>524.69000000000005</v>
      </c>
      <c r="CK7" s="36">
        <v>71.290000000000006</v>
      </c>
      <c r="CL7" s="36">
        <v>71.06</v>
      </c>
      <c r="CM7" s="36">
        <v>73.38</v>
      </c>
      <c r="CN7" s="36">
        <v>71.09</v>
      </c>
      <c r="CO7" s="36">
        <v>71.06</v>
      </c>
      <c r="CP7" s="36">
        <v>59.84</v>
      </c>
      <c r="CQ7" s="36">
        <v>60.66</v>
      </c>
      <c r="CR7" s="36">
        <v>60.17</v>
      </c>
      <c r="CS7" s="36">
        <v>58.96</v>
      </c>
      <c r="CT7" s="36">
        <v>58.1</v>
      </c>
      <c r="CU7" s="36">
        <v>57.58</v>
      </c>
      <c r="CV7" s="36">
        <v>78.900000000000006</v>
      </c>
      <c r="CW7" s="36">
        <v>79.14</v>
      </c>
      <c r="CX7" s="36">
        <v>75.989999999999995</v>
      </c>
      <c r="CY7" s="36">
        <v>76.69</v>
      </c>
      <c r="CZ7" s="36">
        <v>75.39</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1.72</v>
      </c>
      <c r="ED7" s="36">
        <v>3.87</v>
      </c>
      <c r="EE7" s="36">
        <v>1.1200000000000001</v>
      </c>
      <c r="EF7" s="36">
        <v>0.46</v>
      </c>
      <c r="EG7" s="36">
        <v>0</v>
      </c>
      <c r="EH7" s="36">
        <v>1.08</v>
      </c>
      <c r="EI7" s="36">
        <v>0.69</v>
      </c>
      <c r="EJ7" s="36">
        <v>0.89</v>
      </c>
      <c r="EK7" s="36">
        <v>0.98</v>
      </c>
      <c r="EL7" s="36">
        <v>0.76</v>
      </c>
      <c r="EM7" s="36">
        <v>0.71</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profileuser</cp:lastModifiedBy>
  <cp:lastPrinted>2017-02-06T00:09:28Z</cp:lastPrinted>
  <dcterms:created xsi:type="dcterms:W3CDTF">2016-12-02T02:15:21Z</dcterms:created>
  <dcterms:modified xsi:type="dcterms:W3CDTF">2017-02-06T00:09:48Z</dcterms:modified>
  <cp:category/>
</cp:coreProperties>
</file>